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SRAPPLSERVER\aweb\files\m.stavropoulou\"/>
    </mc:Choice>
  </mc:AlternateContent>
  <bookViews>
    <workbookView xWindow="0" yWindow="0" windowWidth="28800" windowHeight="13620" activeTab="10"/>
  </bookViews>
  <sheets>
    <sheet name="Info" sheetId="37" r:id="rId1"/>
    <sheet name="Index" sheetId="21" r:id="rId2"/>
    <sheet name="IF 01.00" sheetId="1" r:id="rId3"/>
    <sheet name="IF 02.00" sheetId="2" r:id="rId4"/>
    <sheet name="IF 03.00" sheetId="33" r:id="rId5"/>
    <sheet name="IF 04.00" sheetId="30" r:id="rId6"/>
    <sheet name="IF 05.00" sheetId="10" r:id="rId7"/>
    <sheet name="IF 06.00" sheetId="34" r:id="rId8"/>
    <sheet name="IF 07.00" sheetId="27" r:id="rId9"/>
    <sheet name="IF 08.00" sheetId="23" r:id="rId10"/>
    <sheet name="IF 09.00" sheetId="22" r:id="rId11"/>
    <sheet name="Sheet2" sheetId="36" state="hidden" r:id="rId12"/>
  </sheets>
  <externalReferences>
    <externalReference r:id="rId13"/>
  </externalReferences>
  <definedNames>
    <definedName name="_xlnm.Print_Area" localSheetId="8">'IF 07.00'!$A$1:$M$6</definedName>
    <definedName name="Revision">'[1]00'!$D$16</definedName>
    <definedName name="SubmissionType">'[1]00'!$D$19</definedName>
    <definedName name="Subsystem">'[1]00'!$D$17</definedName>
    <definedName name="TemplateVersion">'[1]00'!$D$18</definedName>
    <definedName name="Valeur">'[1]00'!$D$15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2" l="1"/>
  <c r="C27" i="22"/>
  <c r="E70" i="34"/>
  <c r="C18" i="30" l="1"/>
  <c r="G13" i="23" l="1"/>
  <c r="G12" i="23"/>
  <c r="G11" i="23"/>
  <c r="G10" i="23"/>
  <c r="G9" i="23"/>
  <c r="D20" i="30"/>
  <c r="C15" i="30"/>
  <c r="D15" i="30" s="1"/>
  <c r="C10" i="22" l="1"/>
  <c r="C7" i="22"/>
  <c r="F52" i="23"/>
  <c r="F51" i="23"/>
  <c r="F50" i="23"/>
  <c r="F49" i="23"/>
  <c r="F48" i="23"/>
  <c r="G25" i="23"/>
  <c r="G24" i="23"/>
  <c r="G23" i="23"/>
  <c r="G22" i="23"/>
  <c r="G21" i="23"/>
  <c r="C19" i="30"/>
  <c r="D19" i="30" s="1"/>
  <c r="D18" i="30"/>
  <c r="E150" i="34"/>
  <c r="D150" i="34"/>
  <c r="C150" i="34"/>
  <c r="E149" i="34"/>
  <c r="D149" i="34"/>
  <c r="C149" i="34"/>
  <c r="D131" i="34"/>
  <c r="C131" i="34"/>
  <c r="D17" i="30" s="1"/>
  <c r="C95" i="34"/>
  <c r="C94" i="34" s="1"/>
  <c r="D14" i="30" s="1"/>
  <c r="D16" i="30" l="1"/>
  <c r="E73" i="34" l="1"/>
  <c r="D73" i="34"/>
  <c r="C73" i="34"/>
  <c r="D70" i="34"/>
  <c r="C70" i="34"/>
  <c r="E46" i="34"/>
  <c r="D46" i="34"/>
  <c r="C46" i="34"/>
  <c r="E30" i="34"/>
  <c r="D30" i="34"/>
  <c r="E29" i="34"/>
  <c r="D29" i="34"/>
  <c r="C30" i="34"/>
  <c r="C29" i="34"/>
  <c r="C12" i="30"/>
  <c r="C11" i="30"/>
  <c r="C10" i="30"/>
  <c r="C9" i="30"/>
  <c r="C8" i="30"/>
  <c r="C19" i="34"/>
  <c r="P19" i="34"/>
  <c r="O19" i="34"/>
  <c r="N19" i="34"/>
  <c r="M19" i="34"/>
  <c r="L19" i="34"/>
  <c r="K19" i="34"/>
  <c r="J19" i="34"/>
  <c r="I19" i="34"/>
  <c r="H19" i="34"/>
  <c r="G19" i="34"/>
  <c r="F19" i="34"/>
  <c r="E19" i="34"/>
  <c r="D19" i="34"/>
  <c r="D9" i="34" l="1"/>
  <c r="E9" i="34"/>
  <c r="C7" i="30"/>
  <c r="D7" i="30" s="1"/>
  <c r="C9" i="34"/>
  <c r="D13" i="30"/>
  <c r="D12" i="30"/>
  <c r="D11" i="30"/>
  <c r="D10" i="30"/>
  <c r="D9" i="30"/>
  <c r="D8" i="30"/>
  <c r="C9" i="33"/>
  <c r="C6" i="33" s="1"/>
  <c r="C49" i="1"/>
  <c r="C46" i="1"/>
  <c r="C37" i="1"/>
  <c r="C34" i="1" s="1"/>
  <c r="C18" i="1"/>
  <c r="C10" i="1"/>
  <c r="C7" i="1" l="1"/>
  <c r="C6" i="1" s="1"/>
  <c r="C25" i="33"/>
  <c r="C5" i="33"/>
  <c r="D6" i="30"/>
  <c r="D5" i="30" s="1"/>
  <c r="C8" i="2" s="1"/>
  <c r="C5" i="1" l="1"/>
  <c r="H11" i="27" s="1"/>
  <c r="C7" i="2"/>
  <c r="C5" i="2" s="1"/>
  <c r="C5" i="22"/>
  <c r="H15" i="27" l="1"/>
  <c r="H12" i="27"/>
  <c r="H7" i="27"/>
  <c r="H30" i="27"/>
  <c r="H19" i="27"/>
  <c r="H32" i="27"/>
  <c r="H22" i="27"/>
  <c r="H24" i="27"/>
  <c r="H14" i="27"/>
  <c r="H17" i="27"/>
  <c r="H29" i="27"/>
  <c r="H6" i="27"/>
  <c r="H9" i="27"/>
  <c r="H21" i="27"/>
  <c r="H27" i="27"/>
  <c r="H13" i="27"/>
  <c r="H16" i="27"/>
  <c r="H20" i="27"/>
  <c r="H8" i="27"/>
  <c r="H18" i="27"/>
  <c r="H31" i="27"/>
  <c r="H10" i="27"/>
  <c r="H23" i="27"/>
  <c r="H25" i="27"/>
  <c r="H28" i="27"/>
  <c r="H33" i="27"/>
  <c r="H26" i="27"/>
  <c r="C35" i="2"/>
  <c r="C32" i="2"/>
  <c r="C33" i="2"/>
  <c r="C19" i="2"/>
  <c r="C34" i="2"/>
  <c r="C31" i="2"/>
  <c r="C30" i="2"/>
</calcChain>
</file>

<file path=xl/sharedStrings.xml><?xml version="1.0" encoding="utf-8"?>
<sst xmlns="http://schemas.openxmlformats.org/spreadsheetml/2006/main" count="900" uniqueCount="494">
  <si>
    <t>Rows</t>
  </si>
  <si>
    <t>Amount</t>
  </si>
  <si>
    <t>Item</t>
  </si>
  <si>
    <t>TOTAL K-FACTOR REQUIREMENT</t>
  </si>
  <si>
    <t>Retained earnings</t>
  </si>
  <si>
    <t>Accumulated other comprehensive income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</si>
  <si>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</si>
  <si>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</si>
  <si>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</si>
  <si>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</si>
  <si>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</si>
  <si>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</si>
  <si>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</si>
  <si>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</si>
  <si>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</si>
  <si>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</si>
  <si>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</si>
  <si>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</si>
  <si>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</si>
  <si>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</si>
  <si>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</si>
  <si>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</si>
  <si>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</si>
  <si>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</si>
  <si>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</si>
  <si>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</si>
  <si>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</si>
  <si>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</si>
  <si>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</si>
  <si>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</si>
  <si>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</si>
  <si>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</si>
  <si>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</si>
  <si>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</si>
  <si>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</si>
  <si>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</si>
  <si>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</si>
  <si>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</si>
  <si>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</si>
  <si>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</si>
  <si>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0350</t>
  </si>
  <si>
    <t>IF 03.00 - FIXED OVERHEADS REQUIREMENT CALCULATION (IF3)</t>
  </si>
  <si>
    <t>Percentage of client money held at this institution</t>
  </si>
  <si>
    <t>Total ASA at reporting date</t>
  </si>
  <si>
    <t>0360</t>
  </si>
  <si>
    <t>0370</t>
  </si>
  <si>
    <t>0380</t>
  </si>
  <si>
    <t>0390</t>
  </si>
  <si>
    <t>0400</t>
  </si>
  <si>
    <t>0410</t>
  </si>
  <si>
    <t>0420</t>
  </si>
  <si>
    <t>Template number</t>
  </si>
  <si>
    <t>Template code</t>
  </si>
  <si>
    <t>Name of the template /group of templates</t>
  </si>
  <si>
    <t>Short name</t>
  </si>
  <si>
    <t>OWN FUNDS</t>
  </si>
  <si>
    <t>INVESTMENT FIRMS TEMPLATES</t>
  </si>
  <si>
    <t>IF 01.00</t>
  </si>
  <si>
    <t>IF 03.00</t>
  </si>
  <si>
    <t>IF 04.00</t>
  </si>
  <si>
    <t>IF 07.00</t>
  </si>
  <si>
    <t>IF 05.00</t>
  </si>
  <si>
    <t>IF 09.00</t>
  </si>
  <si>
    <t>IF1</t>
  </si>
  <si>
    <t>IF3</t>
  </si>
  <si>
    <t>IF4</t>
  </si>
  <si>
    <t>IF5</t>
  </si>
  <si>
    <t>IF7</t>
  </si>
  <si>
    <t>IF9</t>
  </si>
  <si>
    <t>LIQUIDITY REQUIREMENTS</t>
  </si>
  <si>
    <t>CONCENTRATION RISK</t>
  </si>
  <si>
    <t>OWN FUNDS: level, composition, requirements and calculation</t>
  </si>
  <si>
    <t>High quality covered bonds (CQS2)</t>
  </si>
  <si>
    <t>High quality covered bonds (Third Country, CQS1)</t>
  </si>
  <si>
    <t>Withdrawable central bank reserves</t>
  </si>
  <si>
    <t>Central bank assets</t>
  </si>
  <si>
    <t>Regional government/local authorities assets</t>
  </si>
  <si>
    <t>Public Sector Entity assets</t>
  </si>
  <si>
    <t>Multilateral development bank and international organisations assets</t>
  </si>
  <si>
    <t xml:space="preserve">Coins and banknotes </t>
  </si>
  <si>
    <t>Central bank or central/regional government or local authorities or Public Sector Entities assets (Third Country, RW20 %)</t>
  </si>
  <si>
    <t>High quality covered bonds (RW35 %)</t>
  </si>
  <si>
    <t>Restricted-use central bank committed liquidity facilities</t>
  </si>
  <si>
    <t>Of which: Execution of client orders</t>
  </si>
  <si>
    <t>Of which: Reception and transmission of client orders</t>
  </si>
  <si>
    <t>TIER 1 CAPITAL</t>
  </si>
  <si>
    <t>Group/Individual</t>
  </si>
  <si>
    <t>Name</t>
  </si>
  <si>
    <t>Top 5 total exposures (including non-trading book and off-balance sheets)</t>
  </si>
  <si>
    <t>Top 5 trading book exposures</t>
  </si>
  <si>
    <t>0440</t>
  </si>
  <si>
    <t>0430</t>
  </si>
  <si>
    <t>Percentage of client securities deposited at this institution</t>
  </si>
  <si>
    <t>Trading Book Exposures exceeding the limits set in Article 37(1) of IFR</t>
  </si>
  <si>
    <t>Counterparty Type</t>
  </si>
  <si>
    <t>Counterparty ID</t>
  </si>
  <si>
    <t>Own Funds Requirement of total exposure (OFR)</t>
  </si>
  <si>
    <t>Duration of the Excess (in days)</t>
  </si>
  <si>
    <t>K-CON Own Funds Requirement for the Excess (OFRE)</t>
  </si>
  <si>
    <t xml:space="preserve">(-) Goodwill </t>
  </si>
  <si>
    <t>(-) Other intangible assets</t>
  </si>
  <si>
    <t xml:space="preserve">Share premium </t>
  </si>
  <si>
    <t>Other reserves</t>
  </si>
  <si>
    <t>COMMON EQUITY TIER 1 CAPITAL</t>
  </si>
  <si>
    <t>(-)TOTAL DEDUCTIONS FROM COMMON EQUITY TIER 1</t>
  </si>
  <si>
    <t>(-) Losses for the current financial year</t>
  </si>
  <si>
    <t>(-) Other deductions</t>
  </si>
  <si>
    <t>(-) Deferred tax assets that rely on future profitability and do not arise from temporary differences net of associated tax liabilities</t>
  </si>
  <si>
    <t>ADDITIONAL TIER 1 CAPITAL</t>
  </si>
  <si>
    <t>(-) TOTAL DEDUCTIONS FROM ADDITIONAL TIER 1</t>
  </si>
  <si>
    <t>TIER 2 CAPITAL</t>
  </si>
  <si>
    <t>(-) TOTAL DEDUCTIONS FROM TIER 2</t>
  </si>
  <si>
    <t>Surplus(+)/Deficit(-) of Total capital</t>
  </si>
  <si>
    <t xml:space="preserve">Recognisable domestic and foreign currency central government and central bank assets </t>
  </si>
  <si>
    <t xml:space="preserve">Regional government/local authorities or Public Sector Entities assets (Member State, RW20 %) </t>
  </si>
  <si>
    <t xml:space="preserve">Credit institution (protected by Member State government, promotional lender) assets </t>
  </si>
  <si>
    <t xml:space="preserve">Corporate debt securities (CQS1) </t>
  </si>
  <si>
    <t xml:space="preserve">Asset-backed securities  </t>
  </si>
  <si>
    <t xml:space="preserve">Shares (major stock index) </t>
  </si>
  <si>
    <r>
      <t xml:space="preserve">Central government assets </t>
    </r>
    <r>
      <rPr>
        <strike/>
        <sz val="10"/>
        <color rgb="FFFF0000"/>
        <rFont val="Verdana"/>
        <family val="2"/>
      </rPr>
      <t/>
    </r>
  </si>
  <si>
    <t xml:space="preserve">Qualifying CIU shares/units </t>
  </si>
  <si>
    <t>SMALL AND NON-INTERCONNECTED INVESTMENT FIRMS</t>
  </si>
  <si>
    <t>AUM - Ongoing non-discretionary advice</t>
  </si>
  <si>
    <t>Debt instruments</t>
  </si>
  <si>
    <t>K-factor requirement</t>
  </si>
  <si>
    <t>Factor amount</t>
  </si>
  <si>
    <t>K - factor requirement</t>
  </si>
  <si>
    <t>Credit institutions and investment firms</t>
  </si>
  <si>
    <t>Other counterparties</t>
  </si>
  <si>
    <t xml:space="preserve">Counterparty </t>
  </si>
  <si>
    <t xml:space="preserve">Client </t>
  </si>
  <si>
    <t xml:space="preserve">Institutions </t>
  </si>
  <si>
    <t>Percentage of exposure to this counterparty with respect to firm's own funds 
(trading book positions only)</t>
  </si>
  <si>
    <t>Permanent minimum capital requirement</t>
  </si>
  <si>
    <t>Fixed overhead requirement</t>
  </si>
  <si>
    <t>Total K-Factor Requirement</t>
  </si>
  <si>
    <t>Total own funds requirement</t>
  </si>
  <si>
    <t>CET 1 Ratio</t>
  </si>
  <si>
    <t>Own Funds Ratio</t>
  </si>
  <si>
    <t>Tier 1 Ratio</t>
  </si>
  <si>
    <t>Fixed Overhead Requirement</t>
  </si>
  <si>
    <t xml:space="preserve">Assets safeguarded and administered </t>
  </si>
  <si>
    <t xml:space="preserve">Client money held </t>
  </si>
  <si>
    <t xml:space="preserve">Daily trading flow - cash trades and derivative trades </t>
  </si>
  <si>
    <t xml:space="preserve">Net position risk </t>
  </si>
  <si>
    <t xml:space="preserve">Clearing margin given </t>
  </si>
  <si>
    <t xml:space="preserve">Trading counterparty default </t>
  </si>
  <si>
    <t>Liquidity Requirement</t>
  </si>
  <si>
    <t>Client guarantees</t>
  </si>
  <si>
    <t>Total liquid assets</t>
  </si>
  <si>
    <t xml:space="preserve">Unencumbered short term deposits </t>
  </si>
  <si>
    <t xml:space="preserve">Total eligible receivables due within 30 days </t>
  </si>
  <si>
    <t xml:space="preserve">Level 1 assets </t>
  </si>
  <si>
    <t xml:space="preserve">Level 2A assets  </t>
  </si>
  <si>
    <t xml:space="preserve">Level 2B assets  </t>
  </si>
  <si>
    <t>Corporate debt securities</t>
  </si>
  <si>
    <t>K-Net positions risk requirement</t>
  </si>
  <si>
    <t>Trading counterparty default</t>
  </si>
  <si>
    <t>Minority interest given recognition in CET1 capital</t>
  </si>
  <si>
    <t>(-) Own CET1 instruments</t>
  </si>
  <si>
    <t>(-) Direct holdings of CET1 instruments</t>
  </si>
  <si>
    <t>(-) Indirect holdings of CET1 instruments</t>
  </si>
  <si>
    <t>(-) Synthetic holdings of CET1 instruments</t>
  </si>
  <si>
    <t>(-) Own AT1 instruments</t>
  </si>
  <si>
    <t>(-) Direct holdings of AT1 instruments</t>
  </si>
  <si>
    <t>(-) Indirect holdings of AT1 instruments</t>
  </si>
  <si>
    <t>(-) Synthetic holdings of AT1 instruments</t>
  </si>
  <si>
    <r>
      <t>(-) Own T2 instruments</t>
    </r>
    <r>
      <rPr>
        <sz val="11"/>
        <color indexed="17"/>
        <rFont val="Verdana"/>
        <family val="2"/>
      </rPr>
      <t/>
    </r>
  </si>
  <si>
    <t>(-) Direct holdings of T2 instruments</t>
  </si>
  <si>
    <t>(-) Indirect holdings of T2 instruments</t>
  </si>
  <si>
    <t>(-) Synthetic holdings of T2 instruments</t>
  </si>
  <si>
    <t xml:space="preserve">Assets under management -  AUM additional detail </t>
  </si>
  <si>
    <t xml:space="preserve">Client money held - CMH additional detail </t>
  </si>
  <si>
    <t xml:space="preserve">Assets safeguarded and administered - ASA additional detail </t>
  </si>
  <si>
    <t xml:space="preserve">Client orders handled - COH additional detail </t>
  </si>
  <si>
    <t xml:space="preserve">K-Net position risk - K-NPR additional detail </t>
  </si>
  <si>
    <t>Clearing Margin given - CMG additional detail</t>
  </si>
  <si>
    <t xml:space="preserve">Trading counterparty default - TCD additional detail </t>
  </si>
  <si>
    <t>Level of activity - Thresholds review</t>
  </si>
  <si>
    <t>Liquidity requirements</t>
  </si>
  <si>
    <t>Own funds</t>
  </si>
  <si>
    <t>Own funds requirements</t>
  </si>
  <si>
    <t>Fixed overheads requirements calculation</t>
  </si>
  <si>
    <t>IF 06.01</t>
  </si>
  <si>
    <t>IF 06.02</t>
  </si>
  <si>
    <t>IF 06.03</t>
  </si>
  <si>
    <t>IF 06.04</t>
  </si>
  <si>
    <t>IF 06.05</t>
  </si>
  <si>
    <t>IF 06.06</t>
  </si>
  <si>
    <t>IF 06.07</t>
  </si>
  <si>
    <t>IF6.1</t>
  </si>
  <si>
    <t>IF6.2</t>
  </si>
  <si>
    <t>IF6.3</t>
  </si>
  <si>
    <t>IF6.4</t>
  </si>
  <si>
    <t>IF6.5</t>
  </si>
  <si>
    <t>IF6.6</t>
  </si>
  <si>
    <t>IF6.7</t>
  </si>
  <si>
    <t>IF 09.00 - LIQUIDITY REQUIREMENTS (IF9)</t>
  </si>
  <si>
    <t>IF 06.00  K -Factor - additional details (IF 06)</t>
  </si>
  <si>
    <t>Assets safeguarded and administered</t>
  </si>
  <si>
    <t xml:space="preserve">Total other eligible financial instruments </t>
  </si>
  <si>
    <t xml:space="preserve">Client money held - Segregated  </t>
  </si>
  <si>
    <t xml:space="preserve">Client money held - Non - segregated </t>
  </si>
  <si>
    <t xml:space="preserve">Client orders handled - Cash trades  </t>
  </si>
  <si>
    <t xml:space="preserve">Client orders handled - Derivatives Trades </t>
  </si>
  <si>
    <t xml:space="preserve">Daily trading flow - Cash trades </t>
  </si>
  <si>
    <t xml:space="preserve">Daily trading flow - Derivative trades </t>
  </si>
  <si>
    <t xml:space="preserve">Additional own funds requirement </t>
  </si>
  <si>
    <t>Additional own funds guidance</t>
  </si>
  <si>
    <t>IF 02.01</t>
  </si>
  <si>
    <t>Capital ratios</t>
  </si>
  <si>
    <t>IF2.1</t>
  </si>
  <si>
    <t>0450</t>
  </si>
  <si>
    <t>IF 01.00 - OWN FUNDS COMPOSITION (IF1)</t>
  </si>
  <si>
    <t xml:space="preserve">Of which: Fixed expenses incurred on behalf of the investment firms by third parties </t>
  </si>
  <si>
    <t>Of which: revenue from reception and transmission of orders</t>
  </si>
  <si>
    <t>Of which: revenue from execution of orders</t>
  </si>
  <si>
    <t>Of which: revenue from dealing on own account</t>
  </si>
  <si>
    <t>Of which: revenue from portfolio management</t>
  </si>
  <si>
    <t>Of which: revenue from investment advice</t>
  </si>
  <si>
    <t>Of which: revenue from underwriting of financial instruments/placing on a firm commitment basis</t>
  </si>
  <si>
    <t>Of which: revenue from placing without a firm commitment basis</t>
  </si>
  <si>
    <t>Of which: revenue from operation of an MTF</t>
  </si>
  <si>
    <t>Of which: revenue from operation of an OTF</t>
  </si>
  <si>
    <t>Of which: revenue from safekeeping and administration of financial instruments</t>
  </si>
  <si>
    <t>Of which: revenue from granting credits or loans to investors</t>
  </si>
  <si>
    <t>Of which: revenue from services related to underwriting</t>
  </si>
  <si>
    <t>Average value of total monthly AUM</t>
  </si>
  <si>
    <t>Average value of total daily CMH</t>
  </si>
  <si>
    <t>Average value of total daily ASA</t>
  </si>
  <si>
    <t>Average value of total daily COH</t>
  </si>
  <si>
    <t xml:space="preserve">IF 06.09  K-Net position risk - K-NPR additional detail </t>
  </si>
  <si>
    <t xml:space="preserve">IF 06.10  Clearing Margin given - CMG additional detail </t>
  </si>
  <si>
    <t>Average value of total daily DTF</t>
  </si>
  <si>
    <t>IF 06.08</t>
  </si>
  <si>
    <t>IF 06.09</t>
  </si>
  <si>
    <t>IF 06.10</t>
  </si>
  <si>
    <t>IF 06.11</t>
  </si>
  <si>
    <t>IF 06.12</t>
  </si>
  <si>
    <t>IF 06.13</t>
  </si>
  <si>
    <t>IF6.8</t>
  </si>
  <si>
    <t>IF6.9</t>
  </si>
  <si>
    <t>IF6.10</t>
  </si>
  <si>
    <t>IF6.11</t>
  </si>
  <si>
    <t>IF6.12</t>
  </si>
  <si>
    <t>IF6.13</t>
  </si>
  <si>
    <t>Daily trading flow - DTF additional detail</t>
  </si>
  <si>
    <t>Risk to client</t>
  </si>
  <si>
    <t>Risk to market</t>
  </si>
  <si>
    <t>Risk to firm</t>
  </si>
  <si>
    <t>Monthly averages of total daily ASA values</t>
  </si>
  <si>
    <t>Previous years retained earnings</t>
  </si>
  <si>
    <t>(-) Defined benefit pension fund assets</t>
  </si>
  <si>
    <t>Of which: revenue from advice to undertakings on capital structure, industrial strategy and related matters and advice and services relating to mergers and the purchase of undertakings</t>
  </si>
  <si>
    <t>Of which: investment research and financial analysis</t>
  </si>
  <si>
    <t>Code</t>
  </si>
  <si>
    <t>0460</t>
  </si>
  <si>
    <t>0470</t>
  </si>
  <si>
    <t>0480</t>
  </si>
  <si>
    <t>(-) Qualifying holding outside the financial sector which exceeds 15% of own funds</t>
  </si>
  <si>
    <t>(-) Total qualifying holdings in undertaking other than financial sector entities which exceeds 60% of its own funds</t>
  </si>
  <si>
    <t>Internal model approach</t>
  </si>
  <si>
    <t>Total standardised approach</t>
  </si>
  <si>
    <t>Month t</t>
  </si>
  <si>
    <t>Month t-2</t>
  </si>
  <si>
    <t>Month t-3</t>
  </si>
  <si>
    <t>Exposure 
value</t>
  </si>
  <si>
    <t xml:space="preserve"> 0020</t>
  </si>
  <si>
    <t>SA-CCR</t>
  </si>
  <si>
    <t>Simplified SA-CCR</t>
  </si>
  <si>
    <t>Original exposure method</t>
  </si>
  <si>
    <t>Central governments, central banks and public sector entities</t>
  </si>
  <si>
    <t xml:space="preserve">Position risk </t>
  </si>
  <si>
    <t>Foreign exchange risk</t>
  </si>
  <si>
    <t>Commodities risk</t>
  </si>
  <si>
    <t>Breakdown by method for determining the exposure value</t>
  </si>
  <si>
    <t>Breakdown by type of counterparty</t>
  </si>
  <si>
    <t>Month t-16</t>
  </si>
  <si>
    <t>Month t-15</t>
  </si>
  <si>
    <t>Month t-14</t>
  </si>
  <si>
    <t>Month t-13</t>
  </si>
  <si>
    <t>Month t-12</t>
  </si>
  <si>
    <t>Month t-11</t>
  </si>
  <si>
    <t>Month t-10</t>
  </si>
  <si>
    <t>Month t-9</t>
  </si>
  <si>
    <t>Month t-8</t>
  </si>
  <si>
    <t>Month t-7</t>
  </si>
  <si>
    <t>Month t-6</t>
  </si>
  <si>
    <t>Month t-5</t>
  </si>
  <si>
    <t>Month t-4</t>
  </si>
  <si>
    <t>Type of code</t>
  </si>
  <si>
    <t>Of which: revenue from foreign exchange services</t>
  </si>
  <si>
    <t>Of which: investment services and ancillary activities related with the underlying of derivatives</t>
  </si>
  <si>
    <t>K-FACTOR REQUIREMENTS - ADDITIONAL DETAILS</t>
  </si>
  <si>
    <t>IF 02.02</t>
  </si>
  <si>
    <t>IF 07.00 - K-CON - additional detail (IF7)</t>
  </si>
  <si>
    <t>K-CON - additional detail</t>
  </si>
  <si>
    <t>IF 08.02  Level of concentration risk - Assets seafeguarded and administered</t>
  </si>
  <si>
    <t>IF 08.03  Level of concentration risk -Total own cash deposited</t>
  </si>
  <si>
    <t>IF 08.04   Level of concentration risk - Total earnings</t>
  </si>
  <si>
    <t>IF 08.05  Trading book exposures</t>
  </si>
  <si>
    <t>IF 08.06  Non-trading book and off-balance sheet items</t>
  </si>
  <si>
    <t>Level of concentration risk - Client money held</t>
  </si>
  <si>
    <t>IF 08.01</t>
  </si>
  <si>
    <t>Level of concentration risk - Assets seafeguarded and administered</t>
  </si>
  <si>
    <t>IF 08.02</t>
  </si>
  <si>
    <t>IF 08.03</t>
  </si>
  <si>
    <t>IF 08.04</t>
  </si>
  <si>
    <t>IF 08.05</t>
  </si>
  <si>
    <t>IF 08.06</t>
  </si>
  <si>
    <t>Level of concentration risk -Total own cash deposited</t>
  </si>
  <si>
    <t>Level of concentration risk - Total earnings</t>
  </si>
  <si>
    <t>Trading book exposures</t>
  </si>
  <si>
    <t>Non-trading book and off-balance sheet items</t>
  </si>
  <si>
    <t>IF8.1</t>
  </si>
  <si>
    <t>IF8.2</t>
  </si>
  <si>
    <t>IF8.3</t>
  </si>
  <si>
    <t>IF8.4</t>
  </si>
  <si>
    <t>IF8.5</t>
  </si>
  <si>
    <t>IF8.6</t>
  </si>
  <si>
    <t>Month t-1</t>
  </si>
  <si>
    <t>Total monthly assets under management</t>
  </si>
  <si>
    <t>End-of-month values</t>
  </si>
  <si>
    <t>Monthly assets under management - discretionary portfolio management</t>
  </si>
  <si>
    <t>Monthly assets under management - Ongoing non-discretionary advice</t>
  </si>
  <si>
    <t xml:space="preserve">of which: assets formally delegated to another entity </t>
  </si>
  <si>
    <t>IF 06.02 Monthly assets under management</t>
  </si>
  <si>
    <t>Potential future exposure (PFE)</t>
  </si>
  <si>
    <t>Collateral (C)</t>
  </si>
  <si>
    <t>Replacement cost 
(RC)</t>
  </si>
  <si>
    <t xml:space="preserve"> 0030</t>
  </si>
  <si>
    <t xml:space="preserve"> 0040</t>
  </si>
  <si>
    <t xml:space="preserve"> 0050</t>
  </si>
  <si>
    <t>Total K-Factor requirement calculations</t>
  </si>
  <si>
    <t xml:space="preserve">Of which: AUM formally delegated to another entity </t>
  </si>
  <si>
    <t>IF 06.08 Average value of total daily client orders handled</t>
  </si>
  <si>
    <t xml:space="preserve">Total daily client orders handled - Cash value </t>
  </si>
  <si>
    <t xml:space="preserve">Total daily client orders handled  - Derivatives </t>
  </si>
  <si>
    <t>Monthly averages of total daily client orders handled values</t>
  </si>
  <si>
    <t>Monthly averages of total daily client money held values</t>
  </si>
  <si>
    <t>Total daily client money held - Segregated</t>
  </si>
  <si>
    <t>Total daily client money held - Non-segregated</t>
  </si>
  <si>
    <t>IF 06.04  Average value of total daily client money held</t>
  </si>
  <si>
    <t>Of which: assets of another financial entity that has formally delegated to the investment firm</t>
  </si>
  <si>
    <t>Of which: assets formally delegated to another financial entity</t>
  </si>
  <si>
    <t>IF 06.06  Average value of total daily assets safeguarded and administered</t>
  </si>
  <si>
    <t xml:space="preserve">IF 06.05   Assets safeguarded and administered - ASA additional details </t>
  </si>
  <si>
    <t xml:space="preserve">IF 06.03   Client money held - CMH additional details </t>
  </si>
  <si>
    <t xml:space="preserve">IF 06.01  Assets under management -  AUM additional details </t>
  </si>
  <si>
    <t>IF 06.07 Client orders handled - COH additional details</t>
  </si>
  <si>
    <t>Equity instruments</t>
  </si>
  <si>
    <t>Of which: securitisations</t>
  </si>
  <si>
    <t xml:space="preserve">IF 06.11  Trading counterparty default - TCD additional details </t>
  </si>
  <si>
    <t>IF 06.12  Daily trading flow - DTF additional details</t>
  </si>
  <si>
    <t>IF 06.13  Average value of total daily trading flows</t>
  </si>
  <si>
    <t xml:space="preserve">Daily trading flow - cash trades </t>
  </si>
  <si>
    <t xml:space="preserve">Daily trading flow - derivative trades </t>
  </si>
  <si>
    <t>Monthly averages of total daily trading flow values</t>
  </si>
  <si>
    <t>Total CMH at reporting date</t>
  </si>
  <si>
    <t>IF 02.01 - OWN FUNDS REQUIREMENTS (IF2.1)</t>
  </si>
  <si>
    <t>IF 02.02 - CAPITAL RATIOS (IF2.2)</t>
  </si>
  <si>
    <t>IF2.2</t>
  </si>
  <si>
    <t>Exposure Value (EV)</t>
  </si>
  <si>
    <t>Exposure Value 
(as % of Own Funds)</t>
  </si>
  <si>
    <t xml:space="preserve">Exposure Value Excess (EVE) </t>
  </si>
  <si>
    <t>Particular approach for position risk in CIUs</t>
  </si>
  <si>
    <t>0055</t>
  </si>
  <si>
    <t>Clearing member</t>
  </si>
  <si>
    <t>Application of IFR: K-TCD</t>
  </si>
  <si>
    <t>Alternative approaches: Exposure value determined in accordance with CRR</t>
  </si>
  <si>
    <t>Alternative approaches: Full application of CRR framework</t>
  </si>
  <si>
    <t>Memorandum item: CVA component</t>
  </si>
  <si>
    <t>of which: calculated in accordance with CRR framework</t>
  </si>
  <si>
    <t>Institution</t>
  </si>
  <si>
    <t>Interest and dividend income</t>
  </si>
  <si>
    <t xml:space="preserve">Percentage of interest and dividend income from this client </t>
  </si>
  <si>
    <t>Total earnings from this client</t>
  </si>
  <si>
    <t>Amount generated from positions in the trading book</t>
  </si>
  <si>
    <t>Amount generated from positions in the non-trading book</t>
  </si>
  <si>
    <t>Percentage of fee and commission and other income from this client</t>
  </si>
  <si>
    <t>Amount of firm's cash deposits at the institution</t>
  </si>
  <si>
    <t>Percentage of firm's own cash deposits at the institution</t>
  </si>
  <si>
    <t>of which: amount generated from off-balance sheet items</t>
  </si>
  <si>
    <t>Fee and commission
 and other income</t>
  </si>
  <si>
    <t xml:space="preserve">Projected fixed overheads of the current year </t>
  </si>
  <si>
    <t>Variation of fixed overheads (%)</t>
  </si>
  <si>
    <t>(-) Intragroup part of the annual gross revenue</t>
  </si>
  <si>
    <t>Total annual gross revenue</t>
  </si>
  <si>
    <t>Of which: Fair value of financial instruments (Level 2)</t>
  </si>
  <si>
    <t>Of which: Fair value of financial instruments (Level 3)</t>
  </si>
  <si>
    <t>IF 04.00 - TOTAL K-FACTOR REQUIREMENT CALCULATIONS (IF4)</t>
  </si>
  <si>
    <t>IF 05.00 - LEVEL OF ACTIVITY - THRESHOLDS REVIEW (IF5)</t>
  </si>
  <si>
    <r>
      <t>Annex I</t>
    </r>
    <r>
      <rPr>
        <b/>
        <sz val="10"/>
        <rFont val="Verdana"/>
        <family val="2"/>
      </rPr>
      <t xml:space="preserve"> - REPORTING FOR INVESTMENT FIRMS OTHER THAN SMALL AND NON-INTERCONNECTED </t>
    </r>
  </si>
  <si>
    <t>(-) CET1 instruments of financial sector entites where the investment firm does not have a significant investment</t>
  </si>
  <si>
    <t>(-) CET1 instruments of financial sector entities where the investment firm has a significant investment</t>
  </si>
  <si>
    <t>(-) AT1 instruments of financial sector entities where the investment firm does not have a significant investment</t>
  </si>
  <si>
    <t>(-) AT1 instruments of financial sector entities where the investment firm has a significant investment</t>
  </si>
  <si>
    <t>(-) T2 instruments of financial sector entities where the investment firm does not have a significant investment</t>
  </si>
  <si>
    <t>(-) T2 instruments of financial sector entities where the investment firm has a significant investment</t>
  </si>
  <si>
    <t xml:space="preserve">(Combined) assets under management </t>
  </si>
  <si>
    <t>(Combined) client orders handled - Cash trades</t>
  </si>
  <si>
    <t>(Combined) client orders handled - Derivatives</t>
  </si>
  <si>
    <t>(Combined) on - and off-balance sheet total</t>
  </si>
  <si>
    <t>Combined total annual gross revenue</t>
  </si>
  <si>
    <t>Total AUM (average amounts)</t>
  </si>
  <si>
    <t>Of which: AUM - Discretionary portfolio management</t>
  </si>
  <si>
    <t>Firm's own cash deposited - Top 5 exposures</t>
  </si>
  <si>
    <t>Earnings - Top 5 exposures</t>
  </si>
  <si>
    <t>Surplus(+)/Deficit(-) of CET 1 Capital</t>
  </si>
  <si>
    <t>Surplus(+)/Deficit(-) of Tier 1 Capital</t>
  </si>
  <si>
    <t>CMH - Segregated (average amounts)</t>
  </si>
  <si>
    <t>CMH - Non-segregated (average amounts)</t>
  </si>
  <si>
    <t>Total ASA (average amounts)</t>
  </si>
  <si>
    <t>COH - Cash trades (average amounts)</t>
  </si>
  <si>
    <t>COH - Derivative (average amounts)</t>
  </si>
  <si>
    <t>Total DTF - cash trades (average amounts)</t>
  </si>
  <si>
    <t>Total DTF - derivative trades (average amounts)</t>
  </si>
  <si>
    <t>Percentage of exposure with respect to firm's own funds 
 (including off-balance sheet assets and non-trading book items)</t>
  </si>
  <si>
    <t>Extremely high quality covered bonds</t>
  </si>
  <si>
    <t>Annual Fixed Overheads of the previous year after distribution of profits</t>
  </si>
  <si>
    <t>K-Concentration risk requirement</t>
  </si>
  <si>
    <t>   (-)Payments into a fund for general banking risk</t>
  </si>
  <si>
    <t xml:space="preserve">(-)Expenses related to items that have already been deducted from own funds </t>
  </si>
  <si>
    <t>the highest amount of total margin</t>
  </si>
  <si>
    <t>the second highest amount of total margin</t>
  </si>
  <si>
    <t>the third highest amount of total margin</t>
  </si>
  <si>
    <t>Contribution to the total margin required on a daily basis on the day of</t>
  </si>
  <si>
    <r>
      <t>Assets under management</t>
    </r>
    <r>
      <rPr>
        <sz val="11"/>
        <color rgb="FFFF0000"/>
        <rFont val="Verdana"/>
        <family val="2"/>
      </rPr>
      <t xml:space="preserve"> </t>
    </r>
  </si>
  <si>
    <r>
      <t xml:space="preserve">K - factor requirement </t>
    </r>
    <r>
      <rPr>
        <b/>
        <sz val="11"/>
        <color rgb="FF00B050"/>
        <rFont val="Verdana"/>
        <family val="2"/>
      </rPr>
      <t>/ amount</t>
    </r>
  </si>
  <si>
    <r>
      <t xml:space="preserve">IF 08.00 - CONCENTRATION </t>
    </r>
    <r>
      <rPr>
        <b/>
        <sz val="11"/>
        <rFont val="Verdana"/>
        <family val="2"/>
      </rPr>
      <t xml:space="preserve">RISK - Article 54 IFR </t>
    </r>
    <r>
      <rPr>
        <b/>
        <sz val="11"/>
        <color theme="1"/>
        <rFont val="Verdana"/>
        <family val="2"/>
      </rPr>
      <t>(IF8)</t>
    </r>
  </si>
  <si>
    <t>IF 08.01  Level of concentration risk - Client money held</t>
  </si>
  <si>
    <t>Total expenses of the previous year after distribution of profits</t>
  </si>
  <si>
    <t>Adjustments to CET1 due to prudential filters</t>
  </si>
  <si>
    <t>Own Funds requirement</t>
  </si>
  <si>
    <t>0490</t>
  </si>
  <si>
    <t>0500</t>
  </si>
  <si>
    <t>0510</t>
  </si>
  <si>
    <t>0520</t>
  </si>
  <si>
    <t>CET1: Other capital elements, deductions and adjustments</t>
  </si>
  <si>
    <t>Tier 2: Other capital elements, deductions and adjustments</t>
  </si>
  <si>
    <t>Additional Tier 1: Other capital elements, deductions and adjustments</t>
  </si>
  <si>
    <t>Fully paid up, directly issued capital instruments</t>
  </si>
  <si>
    <t xml:space="preserve">Fully paid up capital instruments </t>
  </si>
  <si>
    <t>Profit eligible</t>
  </si>
  <si>
    <t>Transitional own funds requirements</t>
  </si>
  <si>
    <t>Memorandum items</t>
  </si>
  <si>
    <t>Transitional requirement of at least 250 000 EUR</t>
  </si>
  <si>
    <r>
      <t xml:space="preserve">Transitional </t>
    </r>
    <r>
      <rPr>
        <sz val="11"/>
        <rFont val="Verdana"/>
        <family val="2"/>
      </rPr>
      <t xml:space="preserve">requirement </t>
    </r>
    <r>
      <rPr>
        <i/>
        <sz val="11"/>
        <rFont val="Verdana"/>
        <family val="2"/>
      </rPr>
      <t>based on CRR own funds requirements</t>
    </r>
  </si>
  <si>
    <r>
      <t xml:space="preserve">Transitional </t>
    </r>
    <r>
      <rPr>
        <sz val="11"/>
        <rFont val="Verdana"/>
        <family val="2"/>
      </rPr>
      <t xml:space="preserve">requirement </t>
    </r>
    <r>
      <rPr>
        <i/>
        <sz val="11"/>
        <rFont val="Verdana"/>
        <family val="2"/>
      </rPr>
      <t>based on fixed overhead requirements</t>
    </r>
  </si>
  <si>
    <r>
      <t xml:space="preserve">Transitional </t>
    </r>
    <r>
      <rPr>
        <sz val="11"/>
        <rFont val="Verdana"/>
        <family val="2"/>
      </rPr>
      <t xml:space="preserve">requirement </t>
    </r>
    <r>
      <rPr>
        <i/>
        <sz val="11"/>
        <rFont val="Verdana"/>
        <family val="2"/>
      </rPr>
      <t xml:space="preserve">for investment firms previously subject only to an initial capital requirement </t>
    </r>
  </si>
  <si>
    <r>
      <t xml:space="preserve">Transitional </t>
    </r>
    <r>
      <rPr>
        <sz val="11"/>
        <rFont val="Verdana"/>
        <family val="2"/>
      </rPr>
      <t>requirement</t>
    </r>
    <r>
      <rPr>
        <i/>
        <sz val="11"/>
        <rFont val="Verdana"/>
        <family val="2"/>
      </rPr>
      <t xml:space="preserve"> based on initial capital requirement at authorisation</t>
    </r>
  </si>
  <si>
    <r>
      <t xml:space="preserve">Transitional </t>
    </r>
    <r>
      <rPr>
        <sz val="11"/>
        <rFont val="Verdana"/>
        <family val="2"/>
      </rPr>
      <t xml:space="preserve">requirement for investment firms that are not authorised to provide certain services  </t>
    </r>
  </si>
  <si>
    <t>(-)Total deductions</t>
  </si>
  <si>
    <t>(-)Staff bonuses and other remuneration</t>
  </si>
  <si>
    <t>(-)Employees', directors' and partners' shares in net profits</t>
  </si>
  <si>
    <t>(-)Other discretionary payments of profits and variable remuneration</t>
  </si>
  <si>
    <t>(-)Shared commission and fees payable</t>
  </si>
  <si>
    <t>(-)Fees, brokerage and other charges paid to CCPs that are charged to customers</t>
  </si>
  <si>
    <t>(-)Fees to tied agents</t>
  </si>
  <si>
    <t>(-)Interest paid to customers on client money where this is at the firm's discretion</t>
  </si>
  <si>
    <t>(-)Non-recurring expenses from non-ordinary activities</t>
  </si>
  <si>
    <t>(-)Expenditures from taxes</t>
  </si>
  <si>
    <t>(-)Losses from trading on own account in financial instruments</t>
  </si>
  <si>
    <t>(-)Contract based profit and loss transfer agreements</t>
  </si>
  <si>
    <t>(-)Expenditure on raw materials</t>
  </si>
  <si>
    <t>Other funds</t>
  </si>
  <si>
    <t>Συμφωνία με Ελεγμένο Ισολογισμό / Ισοζύγιο</t>
  </si>
  <si>
    <t>Συμφωνία με  Ισολογισμό / Ισοζύγιο</t>
  </si>
  <si>
    <t>Εταιρεία :</t>
  </si>
  <si>
    <t>Ημερομηνία Συμπλήρωσης :</t>
  </si>
  <si>
    <t>Έκδοση Υποδείγματος :</t>
  </si>
  <si>
    <t>1</t>
  </si>
  <si>
    <t>Ημερομηνία Αναφοράς:</t>
  </si>
  <si>
    <t>Τηλέφωνο Επικοινωνίας:</t>
  </si>
  <si>
    <t>E-mail Επικοινωνίας:</t>
  </si>
  <si>
    <t>ΑΤΟΜΙΚΗ</t>
  </si>
  <si>
    <t>ΕΝΟΠΟΙΗΜΕΝΗ</t>
  </si>
  <si>
    <t>ΓΕΝΙΚΕΣ ΠΛΗΡΟΦΟΡΙΕΣ</t>
  </si>
  <si>
    <t>Υποβολή σε βάση:</t>
  </si>
  <si>
    <t>Union Parent Investment Firm</t>
  </si>
  <si>
    <t>Union Parent Investment Holding Company</t>
  </si>
  <si>
    <t>N/A</t>
  </si>
  <si>
    <t>Λόγος  ενοποιημένης εποπτείας:</t>
  </si>
  <si>
    <t>Union Parent Mixed Financial Holding Company</t>
  </si>
  <si>
    <t>€</t>
  </si>
  <si>
    <t>ΣΗΜΕΙΩΣΕΙΣ:</t>
  </si>
  <si>
    <t>Υποστηρικτικά της υποβολής  συνυποβάλλονται σε ξεχωριστό αρχείο</t>
  </si>
  <si>
    <t>Μέλος ομίλου:</t>
  </si>
  <si>
    <t>Όνομα εταιρείας που ενοποιεί:</t>
  </si>
  <si>
    <t>ΝΑΙ</t>
  </si>
  <si>
    <t>ΌΧΙ</t>
  </si>
  <si>
    <t>LEI CODE:</t>
  </si>
  <si>
    <t>Πρόσωπο Επικοινωνίας:</t>
  </si>
  <si>
    <t>Όλα τα ποσά συμπληρώνονται σε χιλιάδες ευρώ.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</si>
</sst>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€_-;\-* #,##0.00\ _€_-;_-* &quot;-&quot;??\ _€_-;_-@_-"/>
    <numFmt numFmtId="164" formatCode="_-* #,##0.00_-;\-* #,##0.00_-;_-* &quot;-&quot;??_-;_-@_-"/>
    <numFmt numFmtId="165" formatCode="_-* #,##0.00_-;\-* #,##0.00_-;_-* \-??_-;_-@_-"/>
    <numFmt numFmtId="166" formatCode="_-* #,##0_-;\-* #,##0_-;_-* &quot;-&quot;??_-;_-@_-"/>
    <numFmt numFmtId="167" formatCode="000"/>
    <numFmt numFmtId="168" formatCode="dd\ mmm\.\ yyyy"/>
  </numFmts>
  <fonts count="8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rgb="FFFF0000"/>
      <name val="Verdana"/>
      <family val="2"/>
    </font>
    <font>
      <sz val="11"/>
      <color theme="1"/>
      <name val="Verdana"/>
      <family val="2"/>
    </font>
    <font>
      <sz val="10"/>
      <name val="Arial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trike/>
      <sz val="10"/>
      <color rgb="FFFF000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b/>
      <sz val="11"/>
      <name val="Calibri"/>
      <family val="2"/>
      <scheme val="minor"/>
    </font>
    <font>
      <sz val="11"/>
      <color indexed="17"/>
      <name val="Verdana"/>
      <family val="2"/>
    </font>
    <font>
      <b/>
      <sz val="11"/>
      <color rgb="FFFF0000"/>
      <name val="Verdana"/>
      <family val="2"/>
    </font>
    <font>
      <b/>
      <sz val="11"/>
      <color rgb="FF000000"/>
      <name val="Verdana"/>
      <family val="2"/>
    </font>
    <font>
      <b/>
      <sz val="10"/>
      <color rgb="FFFF0000"/>
      <name val="Verdana"/>
      <family val="2"/>
      <charset val="238"/>
    </font>
    <font>
      <u/>
      <sz val="10"/>
      <color indexed="12"/>
      <name val="Arial"/>
      <family val="2"/>
    </font>
    <font>
      <b/>
      <u/>
      <sz val="10"/>
      <name val="Verdan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Verdana"/>
      <family val="2"/>
    </font>
    <font>
      <i/>
      <sz val="11"/>
      <name val="Verdana"/>
      <family val="2"/>
    </font>
    <font>
      <i/>
      <sz val="11"/>
      <color theme="1"/>
      <name val="Verdana"/>
      <family val="2"/>
    </font>
    <font>
      <i/>
      <sz val="11"/>
      <color rgb="FFFF0000"/>
      <name val="Verdana"/>
      <family val="2"/>
    </font>
    <font>
      <sz val="11"/>
      <color theme="1"/>
      <name val="Verdana"/>
      <family val="2"/>
      <charset val="238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6.5"/>
      <color indexed="12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0"/>
      <color indexed="5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62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BdE Neue Helvetica 45 Light"/>
      <family val="2"/>
    </font>
    <font>
      <sz val="10"/>
      <color indexed="8"/>
      <name val="Helvetica Neue"/>
    </font>
    <font>
      <sz val="10"/>
      <color theme="1"/>
      <name val="Verdana"/>
      <family val="2"/>
    </font>
    <font>
      <b/>
      <sz val="11"/>
      <color theme="1"/>
      <name val="Verdana"/>
      <family val="2"/>
      <charset val="161"/>
    </font>
    <font>
      <b/>
      <sz val="11"/>
      <name val="Verdana"/>
      <family val="2"/>
      <charset val="161"/>
    </font>
    <font>
      <sz val="10"/>
      <color indexed="18"/>
      <name val="Arial"/>
      <family val="2"/>
      <charset val="161"/>
    </font>
    <font>
      <b/>
      <sz val="10"/>
      <color indexed="18"/>
      <name val="Arial"/>
      <family val="2"/>
      <charset val="161"/>
    </font>
    <font>
      <sz val="10"/>
      <name val="Arial"/>
      <family val="2"/>
      <charset val="161"/>
    </font>
    <font>
      <b/>
      <sz val="14"/>
      <color indexed="18"/>
      <name val="Arial"/>
      <family val="2"/>
      <charset val="161"/>
    </font>
    <font>
      <b/>
      <u/>
      <sz val="10"/>
      <color indexed="18"/>
      <name val="Arial"/>
      <family val="2"/>
      <charset val="161"/>
    </font>
    <font>
      <sz val="11"/>
      <name val="Verdana"/>
      <family val="2"/>
      <charset val="161"/>
    </font>
    <font>
      <sz val="10"/>
      <color rgb="FFFF0000"/>
      <name val="Verdana"/>
      <family val="2"/>
    </font>
    <font>
      <b/>
      <sz val="10"/>
      <color rgb="FFFF0000"/>
      <name val="Verdana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rgb="FFD8E2B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8"/>
      </top>
      <bottom/>
      <diagonal/>
    </border>
    <border>
      <left style="thin">
        <color indexed="64"/>
      </left>
      <right/>
      <top style="medium">
        <color indexed="18"/>
      </top>
      <bottom/>
      <diagonal/>
    </border>
    <border>
      <left/>
      <right style="thin">
        <color indexed="64"/>
      </right>
      <top style="medium">
        <color indexed="1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18"/>
      </bottom>
      <diagonal/>
    </border>
    <border>
      <left style="thin">
        <color indexed="64"/>
      </left>
      <right/>
      <top/>
      <bottom style="medium">
        <color indexed="18"/>
      </bottom>
      <diagonal/>
    </border>
    <border>
      <left/>
      <right style="thin">
        <color indexed="64"/>
      </right>
      <top/>
      <bottom style="medium">
        <color indexed="18"/>
      </bottom>
      <diagonal/>
    </border>
  </borders>
  <cellStyleXfs count="358">
    <xf numFmtId="0" fontId="0" fillId="0" borderId="0"/>
    <xf numFmtId="0" fontId="8" fillId="0" borderId="0"/>
    <xf numFmtId="0" fontId="4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8" borderId="0" applyNumberFormat="0" applyBorder="0" applyAlignment="0" applyProtection="0"/>
    <xf numFmtId="0" fontId="34" fillId="11" borderId="0" applyNumberFormat="0" applyBorder="0" applyAlignment="0" applyProtection="0"/>
    <xf numFmtId="0" fontId="34" fillId="14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35" fillId="15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22" borderId="0" applyNumberFormat="0" applyBorder="0" applyAlignment="0" applyProtection="0"/>
    <xf numFmtId="0" fontId="57" fillId="6" borderId="0" applyNumberFormat="0" applyBorder="0" applyAlignment="0" applyProtection="0"/>
    <xf numFmtId="0" fontId="36" fillId="10" borderId="41" applyNumberFormat="0" applyAlignment="0" applyProtection="0"/>
    <xf numFmtId="0" fontId="47" fillId="7" borderId="0" applyNumberFormat="0" applyBorder="0" applyAlignment="0" applyProtection="0"/>
    <xf numFmtId="0" fontId="37" fillId="23" borderId="41" applyNumberFormat="0" applyAlignment="0" applyProtection="0"/>
    <xf numFmtId="0" fontId="37" fillId="23" borderId="41" applyNumberFormat="0" applyAlignment="0" applyProtection="0"/>
    <xf numFmtId="0" fontId="54" fillId="23" borderId="41" applyNumberFormat="0" applyAlignment="0" applyProtection="0"/>
    <xf numFmtId="0" fontId="42" fillId="24" borderId="42" applyNumberFormat="0" applyAlignment="0" applyProtection="0"/>
    <xf numFmtId="0" fontId="45" fillId="0" borderId="43" applyNumberFormat="0" applyFill="0" applyAlignment="0" applyProtection="0"/>
    <xf numFmtId="0" fontId="58" fillId="24" borderId="42" applyNumberFormat="0" applyAlignment="0" applyProtection="0"/>
    <xf numFmtId="0" fontId="38" fillId="0" borderId="0" applyNumberFormat="0" applyFill="0" applyBorder="0" applyAlignment="0" applyProtection="0"/>
    <xf numFmtId="0" fontId="39" fillId="0" borderId="44" applyNumberFormat="0" applyFill="0" applyAlignment="0" applyProtection="0"/>
    <xf numFmtId="0" fontId="40" fillId="0" borderId="45" applyNumberFormat="0" applyFill="0" applyAlignment="0" applyProtection="0"/>
    <xf numFmtId="0" fontId="41" fillId="0" borderId="46" applyNumberFormat="0" applyFill="0" applyAlignment="0" applyProtection="0"/>
    <xf numFmtId="0" fontId="41" fillId="0" borderId="0" applyNumberFormat="0" applyFill="0" applyBorder="0" applyAlignment="0" applyProtection="0"/>
    <xf numFmtId="0" fontId="42" fillId="24" borderId="42" applyNumberFormat="0" applyAlignment="0" applyProtection="0"/>
    <xf numFmtId="0" fontId="41" fillId="0" borderId="0" applyNumberFormat="0" applyFill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22" borderId="0" applyNumberFormat="0" applyBorder="0" applyAlignment="0" applyProtection="0"/>
    <xf numFmtId="0" fontId="36" fillId="10" borderId="41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9" fillId="7" borderId="0" applyNumberFormat="0" applyBorder="0" applyAlignment="0" applyProtection="0"/>
    <xf numFmtId="0" fontId="8" fillId="25" borderId="1" applyNumberFormat="0" applyFont="0" applyBorder="0" applyProtection="0">
      <alignment horizontal="center" vertical="center"/>
    </xf>
    <xf numFmtId="0" fontId="60" fillId="0" borderId="44" applyNumberFormat="0" applyFill="0" applyAlignment="0" applyProtection="0"/>
    <xf numFmtId="0" fontId="61" fillId="0" borderId="45" applyNumberFormat="0" applyFill="0" applyAlignment="0" applyProtection="0"/>
    <xf numFmtId="0" fontId="62" fillId="0" borderId="46" applyNumberFormat="0" applyFill="0" applyAlignment="0" applyProtection="0"/>
    <xf numFmtId="0" fontId="62" fillId="0" borderId="0" applyNumberFormat="0" applyFill="0" applyBorder="0" applyAlignment="0" applyProtection="0"/>
    <xf numFmtId="3" fontId="8" fillId="26" borderId="1" applyFont="0" applyProtection="0">
      <alignment horizontal="right" vertical="center"/>
    </xf>
    <xf numFmtId="0" fontId="8" fillId="26" borderId="6" applyNumberFormat="0" applyFont="0" applyBorder="0" applyProtection="0">
      <alignment horizontal="left"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45" fillId="0" borderId="43" applyNumberFormat="0" applyFill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8" fillId="28" borderId="55" applyNumberFormat="0" applyFont="0" applyAlignment="0" applyProtection="0"/>
    <xf numFmtId="0" fontId="52" fillId="6" borderId="0" applyNumberFormat="0" applyBorder="0" applyAlignment="0" applyProtection="0"/>
    <xf numFmtId="0" fontId="46" fillId="10" borderId="41" applyNumberFormat="0" applyAlignment="0" applyProtection="0"/>
    <xf numFmtId="0" fontId="46" fillId="10" borderId="41" applyNumberFormat="0" applyAlignment="0" applyProtection="0"/>
    <xf numFmtId="3" fontId="8" fillId="27" borderId="1" applyFont="0">
      <alignment horizontal="right" vertical="center"/>
      <protection locked="0"/>
    </xf>
    <xf numFmtId="0" fontId="8" fillId="28" borderId="47" applyNumberFormat="0" applyFont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22" borderId="0" applyNumberFormat="0" applyBorder="0" applyAlignment="0" applyProtection="0"/>
    <xf numFmtId="0" fontId="47" fillId="7" borderId="0" applyNumberFormat="0" applyBorder="0" applyAlignment="0" applyProtection="0"/>
    <xf numFmtId="0" fontId="48" fillId="23" borderId="48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63" fillId="0" borderId="43" applyNumberFormat="0" applyFill="0" applyAlignment="0" applyProtection="0"/>
    <xf numFmtId="0" fontId="49" fillId="0" borderId="0" applyNumberForma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64" fillId="29" borderId="0" applyNumberFormat="0" applyBorder="0" applyAlignment="0" applyProtection="0"/>
    <xf numFmtId="0" fontId="51" fillId="23" borderId="56" applyNumberFormat="0" applyAlignment="0" applyProtection="0"/>
    <xf numFmtId="0" fontId="8" fillId="0" borderId="0"/>
    <xf numFmtId="0" fontId="65" fillId="0" borderId="57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32" fillId="0" borderId="0"/>
    <xf numFmtId="0" fontId="8" fillId="0" borderId="0"/>
    <xf numFmtId="0" fontId="32" fillId="0" borderId="0"/>
    <xf numFmtId="0" fontId="8" fillId="0" borderId="0"/>
    <xf numFmtId="0" fontId="1" fillId="0" borderId="0"/>
    <xf numFmtId="0" fontId="8" fillId="0" borderId="0"/>
    <xf numFmtId="0" fontId="32" fillId="0" borderId="0"/>
    <xf numFmtId="0" fontId="66" fillId="0" borderId="0"/>
    <xf numFmtId="0" fontId="8" fillId="0" borderId="0"/>
    <xf numFmtId="0" fontId="8" fillId="0" borderId="0"/>
    <xf numFmtId="0" fontId="67" fillId="0" borderId="0"/>
    <xf numFmtId="0" fontId="8" fillId="0" borderId="0"/>
    <xf numFmtId="0" fontId="8" fillId="28" borderId="47" applyNumberFormat="0" applyFont="0" applyAlignment="0" applyProtection="0"/>
    <xf numFmtId="0" fontId="8" fillId="28" borderId="47" applyNumberFormat="0" applyFont="0" applyAlignment="0" applyProtection="0"/>
    <xf numFmtId="0" fontId="50" fillId="0" borderId="49" applyNumberFormat="0" applyFill="0" applyAlignment="0" applyProtection="0"/>
    <xf numFmtId="0" fontId="51" fillId="23" borderId="48" applyNumberFormat="0" applyAlignment="0" applyProtection="0"/>
    <xf numFmtId="0" fontId="51" fillId="23" borderId="48" applyNumberFormat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2" fillId="6" borderId="0" applyNumberFormat="0" applyBorder="0" applyAlignment="0" applyProtection="0"/>
    <xf numFmtId="0" fontId="48" fillId="23" borderId="48" applyNumberFormat="0" applyAlignment="0" applyProtection="0"/>
    <xf numFmtId="0" fontId="53" fillId="29" borderId="0" applyNumberFormat="0" applyBorder="0" applyAlignment="0" applyProtection="0"/>
    <xf numFmtId="3" fontId="8" fillId="30" borderId="1" applyFont="0">
      <alignment horizontal="right" vertical="center"/>
    </xf>
    <xf numFmtId="0" fontId="8" fillId="0" borderId="0"/>
    <xf numFmtId="0" fontId="32" fillId="0" borderId="0"/>
    <xf numFmtId="0" fontId="8" fillId="0" borderId="0"/>
    <xf numFmtId="0" fontId="54" fillId="23" borderId="41" applyNumberFormat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4" applyNumberFormat="0" applyFill="0" applyAlignment="0" applyProtection="0"/>
    <xf numFmtId="0" fontId="40" fillId="0" borderId="45" applyNumberFormat="0" applyFill="0" applyAlignment="0" applyProtection="0"/>
    <xf numFmtId="0" fontId="41" fillId="0" borderId="46" applyNumberFormat="0" applyFill="0" applyAlignment="0" applyProtection="0"/>
    <xf numFmtId="0" fontId="38" fillId="0" borderId="0" applyNumberFormat="0" applyFill="0" applyBorder="0" applyAlignment="0" applyProtection="0"/>
    <xf numFmtId="0" fontId="65" fillId="0" borderId="49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8" fillId="28" borderId="55" applyNumberFormat="0" applyFont="0" applyAlignment="0" applyProtection="0"/>
    <xf numFmtId="0" fontId="8" fillId="28" borderId="55" applyNumberFormat="0" applyFont="0" applyAlignment="0" applyProtection="0"/>
    <xf numFmtId="0" fontId="8" fillId="28" borderId="55" applyNumberFormat="0" applyFont="0" applyAlignment="0" applyProtection="0"/>
    <xf numFmtId="0" fontId="51" fillId="23" borderId="56" applyNumberFormat="0" applyAlignment="0" applyProtection="0"/>
    <xf numFmtId="0" fontId="48" fillId="23" borderId="56" applyNumberFormat="0" applyAlignment="0" applyProtection="0"/>
    <xf numFmtId="0" fontId="51" fillId="23" borderId="56" applyNumberFormat="0" applyAlignment="0" applyProtection="0"/>
    <xf numFmtId="0" fontId="65" fillId="0" borderId="57" applyNumberFormat="0" applyFill="0" applyAlignment="0" applyProtection="0"/>
    <xf numFmtId="0" fontId="46" fillId="10" borderId="60" applyNumberFormat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56" fillId="18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22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57" fillId="6" borderId="0" applyNumberFormat="0" applyBorder="0" applyAlignment="0" applyProtection="0"/>
    <xf numFmtId="0" fontId="37" fillId="23" borderId="41" applyNumberFormat="0" applyAlignment="0" applyProtection="0"/>
    <xf numFmtId="0" fontId="58" fillId="24" borderId="42" applyNumberFormat="0" applyAlignment="0" applyProtection="0"/>
    <xf numFmtId="0" fontId="43" fillId="0" borderId="0" applyNumberFormat="0" applyFill="0" applyBorder="0" applyAlignment="0" applyProtection="0"/>
    <xf numFmtId="0" fontId="59" fillId="7" borderId="0" applyNumberFormat="0" applyBorder="0" applyAlignment="0" applyProtection="0"/>
    <xf numFmtId="0" fontId="60" fillId="0" borderId="44" applyNumberFormat="0" applyFill="0" applyAlignment="0" applyProtection="0"/>
    <xf numFmtId="0" fontId="61" fillId="0" borderId="45" applyNumberFormat="0" applyFill="0" applyAlignment="0" applyProtection="0"/>
    <xf numFmtId="0" fontId="62" fillId="0" borderId="46" applyNumberFormat="0" applyFill="0" applyAlignment="0" applyProtection="0"/>
    <xf numFmtId="0" fontId="62" fillId="0" borderId="0" applyNumberFormat="0" applyFill="0" applyBorder="0" applyAlignment="0" applyProtection="0"/>
    <xf numFmtId="0" fontId="46" fillId="10" borderId="41" applyNumberFormat="0" applyAlignment="0" applyProtection="0"/>
    <xf numFmtId="0" fontId="63" fillId="0" borderId="43" applyNumberFormat="0" applyFill="0" applyAlignment="0" applyProtection="0"/>
    <xf numFmtId="0" fontId="64" fillId="29" borderId="0" applyNumberFormat="0" applyBorder="0" applyAlignment="0" applyProtection="0"/>
    <xf numFmtId="0" fontId="8" fillId="0" borderId="0"/>
    <xf numFmtId="0" fontId="8" fillId="28" borderId="47" applyNumberFormat="0" applyFont="0" applyAlignment="0" applyProtection="0"/>
    <xf numFmtId="0" fontId="51" fillId="23" borderId="48" applyNumberFormat="0" applyAlignment="0" applyProtection="0"/>
    <xf numFmtId="0" fontId="38" fillId="0" borderId="0" applyNumberFormat="0" applyFill="0" applyBorder="0" applyAlignment="0" applyProtection="0"/>
    <xf numFmtId="0" fontId="65" fillId="0" borderId="49" applyNumberFormat="0" applyFill="0" applyAlignment="0" applyProtection="0"/>
    <xf numFmtId="0" fontId="55" fillId="0" borderId="0" applyNumberFormat="0" applyFill="0" applyBorder="0" applyAlignment="0" applyProtection="0"/>
    <xf numFmtId="0" fontId="68" fillId="0" borderId="0"/>
    <xf numFmtId="0" fontId="8" fillId="0" borderId="0"/>
    <xf numFmtId="0" fontId="1" fillId="0" borderId="0"/>
    <xf numFmtId="0" fontId="32" fillId="0" borderId="0"/>
    <xf numFmtId="0" fontId="32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2" fillId="0" borderId="0"/>
    <xf numFmtId="0" fontId="56" fillId="19" borderId="0" applyNumberFormat="0" applyBorder="0" applyAlignment="0" applyProtection="0"/>
    <xf numFmtId="0" fontId="56" fillId="17" borderId="0" applyNumberFormat="0" applyBorder="0" applyAlignment="0" applyProtection="0"/>
    <xf numFmtId="0" fontId="56" fillId="16" borderId="0" applyNumberFormat="0" applyBorder="0" applyAlignment="0" applyProtection="0"/>
    <xf numFmtId="0" fontId="56" fillId="13" borderId="0" applyNumberFormat="0" applyBorder="0" applyAlignment="0" applyProtection="0"/>
    <xf numFmtId="0" fontId="56" fillId="12" borderId="0" applyNumberFormat="0" applyBorder="0" applyAlignment="0" applyProtection="0"/>
    <xf numFmtId="0" fontId="56" fillId="15" borderId="0" applyNumberFormat="0" applyBorder="0" applyAlignment="0" applyProtection="0"/>
    <xf numFmtId="0" fontId="34" fillId="14" borderId="0" applyNumberFormat="0" applyBorder="0" applyAlignment="0" applyProtection="0"/>
    <xf numFmtId="0" fontId="34" fillId="11" borderId="0" applyNumberFormat="0" applyBorder="0" applyAlignment="0" applyProtection="0"/>
    <xf numFmtId="0" fontId="34" fillId="8" borderId="0" applyNumberFormat="0" applyBorder="0" applyAlignment="0" applyProtection="0"/>
    <xf numFmtId="0" fontId="34" fillId="13" borderId="0" applyNumberFormat="0" applyBorder="0" applyAlignment="0" applyProtection="0"/>
    <xf numFmtId="0" fontId="34" fillId="12" borderId="0" applyNumberFormat="0" applyBorder="0" applyAlignment="0" applyProtection="0"/>
    <xf numFmtId="0" fontId="34" fillId="11" borderId="0" applyNumberFormat="0" applyBorder="0" applyAlignment="0" applyProtection="0"/>
    <xf numFmtId="0" fontId="34" fillId="10" borderId="0" applyNumberFormat="0" applyBorder="0" applyAlignment="0" applyProtection="0"/>
    <xf numFmtId="0" fontId="34" fillId="9" borderId="0" applyNumberFormat="0" applyBorder="0" applyAlignment="0" applyProtection="0"/>
    <xf numFmtId="0" fontId="34" fillId="8" borderId="0" applyNumberFormat="0" applyBorder="0" applyAlignment="0" applyProtection="0"/>
    <xf numFmtId="0" fontId="34" fillId="7" borderId="0" applyNumberFormat="0" applyBorder="0" applyAlignment="0" applyProtection="0"/>
    <xf numFmtId="0" fontId="34" fillId="6" borderId="0" applyNumberFormat="0" applyBorder="0" applyAlignment="0" applyProtection="0"/>
    <xf numFmtId="0" fontId="34" fillId="5" borderId="0" applyNumberFormat="0" applyBorder="0" applyAlignment="0" applyProtection="0"/>
    <xf numFmtId="0" fontId="8" fillId="0" borderId="0"/>
    <xf numFmtId="0" fontId="1" fillId="0" borderId="0"/>
    <xf numFmtId="0" fontId="8" fillId="0" borderId="0"/>
    <xf numFmtId="0" fontId="69" fillId="0" borderId="0" applyNumberFormat="0" applyFill="0" applyBorder="0" applyProtection="0">
      <alignment vertical="top" wrapText="1"/>
    </xf>
    <xf numFmtId="0" fontId="1" fillId="0" borderId="0"/>
    <xf numFmtId="0" fontId="8" fillId="26" borderId="6" applyNumberFormat="0" applyFont="0" applyBorder="0" applyProtection="0">
      <alignment horizontal="left" vertical="center"/>
    </xf>
    <xf numFmtId="0" fontId="8" fillId="28" borderId="47" applyNumberFormat="0" applyFont="0" applyAlignment="0" applyProtection="0"/>
    <xf numFmtId="0" fontId="48" fillId="23" borderId="48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28" borderId="47" applyNumberFormat="0" applyFont="0" applyAlignment="0" applyProtection="0"/>
    <xf numFmtId="0" fontId="8" fillId="28" borderId="47" applyNumberFormat="0" applyFont="0" applyAlignment="0" applyProtection="0"/>
    <xf numFmtId="0" fontId="50" fillId="0" borderId="49" applyNumberFormat="0" applyFill="0" applyAlignment="0" applyProtection="0"/>
    <xf numFmtId="0" fontId="51" fillId="23" borderId="48" applyNumberFormat="0" applyAlignment="0" applyProtection="0"/>
    <xf numFmtId="0" fontId="51" fillId="23" borderId="48" applyNumberFormat="0" applyAlignment="0" applyProtection="0"/>
    <xf numFmtId="0" fontId="48" fillId="23" borderId="48" applyNumberFormat="0" applyAlignment="0" applyProtection="0"/>
    <xf numFmtId="0" fontId="32" fillId="0" borderId="0"/>
    <xf numFmtId="0" fontId="65" fillId="0" borderId="49" applyNumberFormat="0" applyFill="0" applyAlignment="0" applyProtection="0"/>
    <xf numFmtId="0" fontId="8" fillId="28" borderId="47" applyNumberFormat="0" applyFont="0" applyAlignment="0" applyProtection="0"/>
    <xf numFmtId="0" fontId="51" fillId="23" borderId="48" applyNumberFormat="0" applyAlignment="0" applyProtection="0"/>
    <xf numFmtId="0" fontId="65" fillId="0" borderId="49" applyNumberFormat="0" applyFill="0" applyAlignment="0" applyProtection="0"/>
    <xf numFmtId="0" fontId="46" fillId="10" borderId="54" applyNumberFormat="0" applyAlignment="0" applyProtection="0"/>
    <xf numFmtId="0" fontId="48" fillId="23" borderId="56" applyNumberFormat="0" applyAlignment="0" applyProtection="0"/>
    <xf numFmtId="0" fontId="51" fillId="23" borderId="56" applyNumberFormat="0" applyAlignment="0" applyProtection="0"/>
    <xf numFmtId="0" fontId="51" fillId="23" borderId="56" applyNumberFormat="0" applyAlignment="0" applyProtection="0"/>
    <xf numFmtId="0" fontId="50" fillId="0" borderId="57" applyNumberFormat="0" applyFill="0" applyAlignment="0" applyProtection="0"/>
    <xf numFmtId="0" fontId="8" fillId="28" borderId="55" applyNumberFormat="0" applyFont="0" applyAlignment="0" applyProtection="0"/>
    <xf numFmtId="0" fontId="8" fillId="28" borderId="55" applyNumberFormat="0" applyFont="0" applyAlignment="0" applyProtection="0"/>
    <xf numFmtId="0" fontId="37" fillId="23" borderId="60" applyNumberFormat="0" applyAlignment="0" applyProtection="0"/>
    <xf numFmtId="0" fontId="37" fillId="23" borderId="60" applyNumberFormat="0" applyAlignment="0" applyProtection="0"/>
    <xf numFmtId="0" fontId="54" fillId="23" borderId="60" applyNumberFormat="0" applyAlignment="0" applyProtection="0"/>
    <xf numFmtId="0" fontId="36" fillId="10" borderId="60" applyNumberFormat="0" applyAlignment="0" applyProtection="0"/>
    <xf numFmtId="0" fontId="8" fillId="26" borderId="58" applyNumberFormat="0" applyFont="0" applyBorder="0" applyProtection="0">
      <alignment horizontal="left" vertical="center"/>
    </xf>
    <xf numFmtId="0" fontId="48" fillId="23" borderId="56" applyNumberFormat="0" applyAlignment="0" applyProtection="0"/>
    <xf numFmtId="0" fontId="46" fillId="10" borderId="60" applyNumberFormat="0" applyAlignment="0" applyProtection="0"/>
    <xf numFmtId="0" fontId="46" fillId="10" borderId="54" applyNumberFormat="0" applyAlignment="0" applyProtection="0"/>
    <xf numFmtId="0" fontId="54" fillId="23" borderId="54" applyNumberFormat="0" applyAlignment="0" applyProtection="0"/>
    <xf numFmtId="0" fontId="37" fillId="23" borderId="54" applyNumberFormat="0" applyAlignment="0" applyProtection="0"/>
    <xf numFmtId="0" fontId="37" fillId="23" borderId="54" applyNumberFormat="0" applyAlignment="0" applyProtection="0"/>
    <xf numFmtId="0" fontId="36" fillId="10" borderId="54" applyNumberFormat="0" applyAlignment="0" applyProtection="0"/>
    <xf numFmtId="0" fontId="46" fillId="10" borderId="60" applyNumberFormat="0" applyAlignment="0" applyProtection="0"/>
    <xf numFmtId="0" fontId="65" fillId="0" borderId="57" applyNumberFormat="0" applyFill="0" applyAlignment="0" applyProtection="0"/>
    <xf numFmtId="0" fontId="8" fillId="28" borderId="55" applyNumberFormat="0" applyFont="0" applyAlignment="0" applyProtection="0"/>
    <xf numFmtId="0" fontId="50" fillId="0" borderId="57" applyNumberFormat="0" applyFill="0" applyAlignment="0" applyProtection="0"/>
    <xf numFmtId="0" fontId="51" fillId="23" borderId="56" applyNumberFormat="0" applyAlignment="0" applyProtection="0"/>
    <xf numFmtId="0" fontId="48" fillId="23" borderId="56" applyNumberFormat="0" applyAlignment="0" applyProtection="0"/>
    <xf numFmtId="0" fontId="37" fillId="23" borderId="60" applyNumberFormat="0" applyAlignment="0" applyProtection="0"/>
    <xf numFmtId="0" fontId="36" fillId="10" borderId="60" applyNumberFormat="0" applyAlignment="0" applyProtection="0"/>
    <xf numFmtId="0" fontId="37" fillId="23" borderId="54" applyNumberFormat="0" applyAlignment="0" applyProtection="0"/>
    <xf numFmtId="0" fontId="65" fillId="0" borderId="57" applyNumberFormat="0" applyFill="0" applyAlignment="0" applyProtection="0"/>
    <xf numFmtId="0" fontId="54" fillId="23" borderId="54" applyNumberFormat="0" applyAlignment="0" applyProtection="0"/>
    <xf numFmtId="0" fontId="46" fillId="10" borderId="54" applyNumberFormat="0" applyAlignment="0" applyProtection="0"/>
    <xf numFmtId="0" fontId="54" fillId="23" borderId="60" applyNumberFormat="0" applyAlignment="0" applyProtection="0"/>
    <xf numFmtId="0" fontId="36" fillId="10" borderId="54" applyNumberFormat="0" applyAlignment="0" applyProtection="0"/>
    <xf numFmtId="0" fontId="8" fillId="28" borderId="55" applyNumberFormat="0" applyFont="0" applyAlignment="0" applyProtection="0"/>
    <xf numFmtId="43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5" fillId="0" borderId="0"/>
  </cellStyleXfs>
  <cellXfs count="404">
    <xf numFmtId="0" fontId="0" fillId="0" borderId="0" xfId="0"/>
    <xf numFmtId="0" fontId="9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1" fillId="2" borderId="9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left" vertical="center"/>
    </xf>
    <xf numFmtId="0" fontId="9" fillId="0" borderId="5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12" fillId="0" borderId="11" xfId="1" applyFont="1" applyBorder="1" applyAlignment="1">
      <alignment horizontal="left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left" vertical="center"/>
    </xf>
    <xf numFmtId="0" fontId="12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0" fontId="11" fillId="2" borderId="7" xfId="1" applyFont="1" applyFill="1" applyBorder="1" applyAlignment="1">
      <alignment horizontal="left" vertical="center"/>
    </xf>
    <xf numFmtId="0" fontId="12" fillId="3" borderId="14" xfId="1" applyFont="1" applyFill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/>
    <xf numFmtId="49" fontId="14" fillId="2" borderId="1" xfId="0" applyNumberFormat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19" fillId="0" borderId="0" xfId="0" applyFont="1" applyFill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49" fontId="14" fillId="2" borderId="9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7" fillId="0" borderId="0" xfId="0" applyFont="1" applyFill="1" applyBorder="1"/>
    <xf numFmtId="49" fontId="15" fillId="0" borderId="0" xfId="0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6" xfId="1" applyFont="1" applyBorder="1" applyAlignment="1">
      <alignment horizontal="left" vertical="center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left" wrapText="1" indent="1"/>
    </xf>
    <xf numFmtId="0" fontId="12" fillId="3" borderId="0" xfId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indent="1"/>
    </xf>
    <xf numFmtId="0" fontId="15" fillId="0" borderId="1" xfId="0" applyFont="1" applyFill="1" applyBorder="1" applyAlignment="1">
      <alignment horizontal="left" wrapText="1" indent="2"/>
    </xf>
    <xf numFmtId="0" fontId="21" fillId="0" borderId="0" xfId="0" applyFont="1" applyFill="1"/>
    <xf numFmtId="0" fontId="12" fillId="0" borderId="11" xfId="1" applyFont="1" applyFill="1" applyBorder="1" applyAlignment="1">
      <alignment horizontal="center" vertical="center" wrapText="1"/>
    </xf>
    <xf numFmtId="0" fontId="0" fillId="0" borderId="0" xfId="0" applyFill="1"/>
    <xf numFmtId="0" fontId="15" fillId="0" borderId="1" xfId="0" applyFont="1" applyBorder="1" applyAlignment="1">
      <alignment horizontal="left" vertical="center" wrapText="1" indent="1"/>
    </xf>
    <xf numFmtId="0" fontId="23" fillId="0" borderId="0" xfId="1" applyFont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 inden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indent="1"/>
    </xf>
    <xf numFmtId="0" fontId="15" fillId="0" borderId="9" xfId="0" applyFont="1" applyFill="1" applyBorder="1" applyAlignment="1">
      <alignment horizontal="left" vertical="center" wrapText="1" indent="1"/>
    </xf>
    <xf numFmtId="0" fontId="17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49" fontId="5" fillId="0" borderId="0" xfId="0" applyNumberFormat="1" applyFont="1" applyFill="1" applyAlignment="1">
      <alignment horizontal="left" vertical="center"/>
    </xf>
    <xf numFmtId="49" fontId="14" fillId="0" borderId="0" xfId="0" applyNumberFormat="1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0" fillId="0" borderId="1" xfId="0" applyFont="1" applyBorder="1" applyAlignment="1">
      <alignment horizontal="left" vertical="center" indent="1"/>
    </xf>
    <xf numFmtId="0" fontId="15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indent="1"/>
    </xf>
    <xf numFmtId="0" fontId="15" fillId="0" borderId="9" xfId="0" applyFont="1" applyFill="1" applyBorder="1" applyAlignment="1">
      <alignment horizontal="left" vertical="center" indent="2"/>
    </xf>
    <xf numFmtId="0" fontId="15" fillId="0" borderId="1" xfId="0" applyFont="1" applyFill="1" applyBorder="1" applyAlignment="1">
      <alignment horizontal="left" vertical="center" indent="2"/>
    </xf>
    <xf numFmtId="0" fontId="15" fillId="0" borderId="1" xfId="0" applyFont="1" applyFill="1" applyBorder="1" applyAlignment="1">
      <alignment horizontal="left" vertical="center" wrapText="1" indent="2"/>
    </xf>
    <xf numFmtId="0" fontId="15" fillId="0" borderId="1" xfId="0" applyFont="1" applyBorder="1" applyAlignment="1">
      <alignment horizontal="left" vertical="center" wrapText="1" indent="2"/>
    </xf>
    <xf numFmtId="0" fontId="14" fillId="0" borderId="1" xfId="0" applyFont="1" applyBorder="1" applyAlignment="1">
      <alignment horizontal="left" vertical="center" indent="1"/>
    </xf>
    <xf numFmtId="0" fontId="15" fillId="0" borderId="1" xfId="0" applyFont="1" applyBorder="1" applyAlignment="1">
      <alignment horizontal="left" vertical="center" indent="2"/>
    </xf>
    <xf numFmtId="0" fontId="7" fillId="0" borderId="1" xfId="0" applyFont="1" applyBorder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 wrapText="1"/>
    </xf>
    <xf numFmtId="0" fontId="15" fillId="0" borderId="0" xfId="0" applyFont="1" applyAlignment="1">
      <alignment vertical="center"/>
    </xf>
    <xf numFmtId="49" fontId="14" fillId="0" borderId="0" xfId="0" applyNumberFormat="1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6" fillId="0" borderId="0" xfId="0" applyFont="1" applyFill="1"/>
    <xf numFmtId="0" fontId="7" fillId="0" borderId="0" xfId="0" applyFont="1" applyAlignment="1">
      <alignment wrapText="1"/>
    </xf>
    <xf numFmtId="49" fontId="7" fillId="2" borderId="12" xfId="0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7" fillId="4" borderId="1" xfId="0" applyFont="1" applyFill="1" applyBorder="1" applyAlignment="1">
      <alignment horizontal="center"/>
    </xf>
    <xf numFmtId="0" fontId="15" fillId="0" borderId="0" xfId="0" applyFont="1" applyFill="1"/>
    <xf numFmtId="0" fontId="7" fillId="0" borderId="1" xfId="0" applyFont="1" applyFill="1" applyBorder="1" applyAlignment="1">
      <alignment horizontal="left" vertical="center" indent="2"/>
    </xf>
    <xf numFmtId="0" fontId="15" fillId="0" borderId="0" xfId="0" quotePrefix="1" applyFont="1" applyFill="1"/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/>
    <xf numFmtId="0" fontId="7" fillId="4" borderId="1" xfId="0" applyFont="1" applyFill="1" applyBorder="1"/>
    <xf numFmtId="49" fontId="5" fillId="0" borderId="0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horizontal="left"/>
    </xf>
    <xf numFmtId="0" fontId="7" fillId="0" borderId="0" xfId="0" applyFont="1" applyFill="1"/>
    <xf numFmtId="0" fontId="7" fillId="2" borderId="12" xfId="0" applyFont="1" applyFill="1" applyBorder="1"/>
    <xf numFmtId="49" fontId="5" fillId="2" borderId="38" xfId="0" applyNumberFormat="1" applyFont="1" applyFill="1" applyBorder="1" applyAlignment="1">
      <alignment horizontal="left"/>
    </xf>
    <xf numFmtId="49" fontId="7" fillId="2" borderId="13" xfId="0" applyNumberFormat="1" applyFont="1" applyFill="1" applyBorder="1" applyAlignment="1">
      <alignment horizontal="center"/>
    </xf>
    <xf numFmtId="0" fontId="7" fillId="2" borderId="14" xfId="0" applyFont="1" applyFill="1" applyBorder="1"/>
    <xf numFmtId="49" fontId="5" fillId="2" borderId="40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left" indent="1"/>
    </xf>
    <xf numFmtId="0" fontId="15" fillId="0" borderId="1" xfId="0" applyFont="1" applyBorder="1" applyAlignment="1">
      <alignment horizontal="left" indent="2"/>
    </xf>
    <xf numFmtId="0" fontId="15" fillId="0" borderId="1" xfId="0" applyFont="1" applyBorder="1" applyAlignment="1">
      <alignment horizontal="left" vertical="center" indent="1"/>
    </xf>
    <xf numFmtId="49" fontId="7" fillId="0" borderId="0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 indent="1"/>
    </xf>
    <xf numFmtId="0" fontId="7" fillId="0" borderId="1" xfId="0" applyFont="1" applyFill="1" applyBorder="1" applyAlignment="1">
      <alignment horizontal="left" indent="2"/>
    </xf>
    <xf numFmtId="49" fontId="5" fillId="0" borderId="0" xfId="0" applyNumberFormat="1" applyFont="1" applyFill="1" applyBorder="1" applyAlignment="1">
      <alignment horizontal="center"/>
    </xf>
    <xf numFmtId="0" fontId="7" fillId="0" borderId="0" xfId="0" applyFont="1" applyBorder="1"/>
    <xf numFmtId="0" fontId="19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/>
    </xf>
    <xf numFmtId="0" fontId="7" fillId="0" borderId="0" xfId="0" applyFont="1" applyFill="1" applyAlignment="1">
      <alignment horizontal="left"/>
    </xf>
    <xf numFmtId="49" fontId="14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6" xfId="0" applyFont="1" applyBorder="1"/>
    <xf numFmtId="0" fontId="27" fillId="0" borderId="1" xfId="0" applyFont="1" applyBorder="1" applyAlignment="1">
      <alignment horizontal="left" indent="1"/>
    </xf>
    <xf numFmtId="0" fontId="28" fillId="0" borderId="1" xfId="0" applyFont="1" applyBorder="1" applyAlignment="1">
      <alignment horizontal="left" indent="1"/>
    </xf>
    <xf numFmtId="0" fontId="5" fillId="0" borderId="6" xfId="0" applyFont="1" applyBorder="1"/>
    <xf numFmtId="0" fontId="28" fillId="0" borderId="6" xfId="0" applyFont="1" applyBorder="1" applyAlignment="1">
      <alignment horizontal="left" indent="1"/>
    </xf>
    <xf numFmtId="49" fontId="7" fillId="2" borderId="12" xfId="0" applyNumberFormat="1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49" fontId="1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indent="1"/>
    </xf>
    <xf numFmtId="0" fontId="7" fillId="0" borderId="1" xfId="0" applyFont="1" applyFill="1" applyBorder="1" applyAlignment="1">
      <alignment horizontal="left" wrapText="1" indent="2"/>
    </xf>
    <xf numFmtId="0" fontId="7" fillId="0" borderId="1" xfId="0" applyFont="1" applyFill="1" applyBorder="1" applyAlignment="1">
      <alignment horizontal="left" wrapText="1" indent="3"/>
    </xf>
    <xf numFmtId="0" fontId="5" fillId="0" borderId="1" xfId="0" applyFont="1" applyFill="1" applyBorder="1" applyAlignment="1">
      <alignment horizontal="left"/>
    </xf>
    <xf numFmtId="49" fontId="14" fillId="0" borderId="0" xfId="0" applyNumberFormat="1" applyFont="1" applyFill="1" applyAlignment="1">
      <alignment horizontal="left"/>
    </xf>
    <xf numFmtId="0" fontId="6" fillId="0" borderId="0" xfId="0" applyFont="1" applyBorder="1"/>
    <xf numFmtId="0" fontId="29" fillId="0" borderId="0" xfId="0" applyFont="1"/>
    <xf numFmtId="49" fontId="7" fillId="2" borderId="1" xfId="0" applyNumberFormat="1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center" vertical="top"/>
    </xf>
    <xf numFmtId="49" fontId="14" fillId="0" borderId="0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left" vertical="center"/>
    </xf>
    <xf numFmtId="0" fontId="7" fillId="2" borderId="38" xfId="0" applyFont="1" applyFill="1" applyBorder="1" applyAlignment="1">
      <alignment vertical="center"/>
    </xf>
    <xf numFmtId="0" fontId="7" fillId="2" borderId="13" xfId="0" applyFont="1" applyFill="1" applyBorder="1"/>
    <xf numFmtId="49" fontId="5" fillId="2" borderId="5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 indent="1"/>
    </xf>
    <xf numFmtId="49" fontId="5" fillId="2" borderId="1" xfId="0" quotePrefix="1" applyNumberFormat="1" applyFont="1" applyFill="1" applyBorder="1" applyAlignment="1">
      <alignment horizontal="center" vertical="center"/>
    </xf>
    <xf numFmtId="0" fontId="7" fillId="2" borderId="38" xfId="0" applyFont="1" applyFill="1" applyBorder="1"/>
    <xf numFmtId="0" fontId="7" fillId="2" borderId="40" xfId="0" applyFont="1" applyFill="1" applyBorder="1"/>
    <xf numFmtId="0" fontId="7" fillId="2" borderId="10" xfId="0" applyFont="1" applyFill="1" applyBorder="1"/>
    <xf numFmtId="49" fontId="5" fillId="0" borderId="0" xfId="2" applyNumberFormat="1" applyFont="1" applyFill="1" applyAlignment="1">
      <alignment horizontal="left"/>
    </xf>
    <xf numFmtId="0" fontId="2" fillId="0" borderId="0" xfId="2" applyFont="1"/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24" fillId="0" borderId="0" xfId="2" applyFont="1" applyAlignment="1">
      <alignment vertical="center"/>
    </xf>
    <xf numFmtId="49" fontId="2" fillId="0" borderId="0" xfId="2" applyNumberFormat="1" applyFont="1" applyFill="1" applyBorder="1" applyAlignment="1">
      <alignment horizontal="center"/>
    </xf>
    <xf numFmtId="49" fontId="25" fillId="0" borderId="0" xfId="2" applyNumberFormat="1" applyFont="1" applyFill="1" applyBorder="1" applyAlignment="1">
      <alignment horizontal="center"/>
    </xf>
    <xf numFmtId="0" fontId="17" fillId="2" borderId="1" xfId="2" applyFont="1" applyFill="1" applyBorder="1" applyAlignment="1">
      <alignment horizontal="center" vertical="center" wrapText="1"/>
    </xf>
    <xf numFmtId="49" fontId="25" fillId="2" borderId="1" xfId="2" applyNumberFormat="1" applyFont="1" applyFill="1" applyBorder="1" applyAlignment="1">
      <alignment horizontal="center"/>
    </xf>
    <xf numFmtId="0" fontId="2" fillId="0" borderId="0" xfId="2" applyFont="1" applyFill="1" applyBorder="1"/>
    <xf numFmtId="0" fontId="2" fillId="0" borderId="0" xfId="2" applyFont="1" applyAlignment="1">
      <alignment horizontal="left"/>
    </xf>
    <xf numFmtId="49" fontId="5" fillId="0" borderId="0" xfId="2" applyNumberFormat="1" applyFont="1" applyFill="1" applyBorder="1" applyAlignment="1">
      <alignment vertical="center"/>
    </xf>
    <xf numFmtId="49" fontId="5" fillId="2" borderId="0" xfId="2" applyNumberFormat="1" applyFont="1" applyFill="1" applyBorder="1" applyAlignment="1">
      <alignment vertical="center"/>
    </xf>
    <xf numFmtId="49" fontId="5" fillId="2" borderId="0" xfId="2" applyNumberFormat="1" applyFont="1" applyFill="1" applyBorder="1" applyAlignment="1"/>
    <xf numFmtId="0" fontId="2" fillId="2" borderId="0" xfId="2" applyFont="1" applyFill="1" applyBorder="1"/>
    <xf numFmtId="49" fontId="5" fillId="0" borderId="0" xfId="2" applyNumberFormat="1" applyFont="1" applyFill="1" applyBorder="1" applyAlignment="1"/>
    <xf numFmtId="0" fontId="2" fillId="0" borderId="0" xfId="2" applyFont="1" applyFill="1"/>
    <xf numFmtId="0" fontId="2" fillId="0" borderId="0" xfId="2" applyFont="1" applyFill="1" applyAlignment="1">
      <alignment vertical="center"/>
    </xf>
    <xf numFmtId="49" fontId="14" fillId="2" borderId="26" xfId="2" applyNumberFormat="1" applyFont="1" applyFill="1" applyBorder="1" applyAlignment="1">
      <alignment vertical="center"/>
    </xf>
    <xf numFmtId="49" fontId="5" fillId="2" borderId="27" xfId="2" applyNumberFormat="1" applyFont="1" applyFill="1" applyBorder="1" applyAlignment="1">
      <alignment vertical="center"/>
    </xf>
    <xf numFmtId="49" fontId="5" fillId="2" borderId="28" xfId="2" applyNumberFormat="1" applyFont="1" applyFill="1" applyBorder="1" applyAlignment="1">
      <alignment vertical="center"/>
    </xf>
    <xf numFmtId="0" fontId="2" fillId="0" borderId="0" xfId="2" applyFont="1" applyBorder="1" applyAlignment="1">
      <alignment horizontal="center"/>
    </xf>
    <xf numFmtId="0" fontId="2" fillId="2" borderId="22" xfId="2" applyFont="1" applyFill="1" applyBorder="1"/>
    <xf numFmtId="0" fontId="17" fillId="2" borderId="2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 wrapText="1"/>
    </xf>
    <xf numFmtId="49" fontId="25" fillId="2" borderId="2" xfId="2" applyNumberFormat="1" applyFont="1" applyFill="1" applyBorder="1" applyAlignment="1">
      <alignment horizontal="center"/>
    </xf>
    <xf numFmtId="49" fontId="25" fillId="2" borderId="8" xfId="2" applyNumberFormat="1" applyFont="1" applyFill="1" applyBorder="1" applyAlignment="1">
      <alignment horizontal="center"/>
    </xf>
    <xf numFmtId="49" fontId="25" fillId="2" borderId="4" xfId="2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vertical="center"/>
    </xf>
    <xf numFmtId="0" fontId="17" fillId="2" borderId="34" xfId="2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wrapText="1"/>
    </xf>
    <xf numFmtId="0" fontId="6" fillId="0" borderId="0" xfId="2" applyFont="1" applyFill="1"/>
    <xf numFmtId="0" fontId="6" fillId="0" borderId="0" xfId="2" applyFont="1"/>
    <xf numFmtId="49" fontId="2" fillId="2" borderId="2" xfId="2" applyNumberFormat="1" applyFont="1" applyFill="1" applyBorder="1" applyAlignment="1">
      <alignment horizontal="center"/>
    </xf>
    <xf numFmtId="49" fontId="2" fillId="2" borderId="1" xfId="2" applyNumberFormat="1" applyFont="1" applyFill="1" applyBorder="1" applyAlignment="1">
      <alignment horizontal="center"/>
    </xf>
    <xf numFmtId="49" fontId="2" fillId="2" borderId="4" xfId="2" applyNumberFormat="1" applyFont="1" applyFill="1" applyBorder="1" applyAlignment="1">
      <alignment horizontal="center"/>
    </xf>
    <xf numFmtId="0" fontId="31" fillId="2" borderId="1" xfId="2" applyFont="1" applyFill="1" applyBorder="1" applyAlignment="1">
      <alignment horizontal="center" vertical="center" wrapText="1"/>
    </xf>
    <xf numFmtId="0" fontId="31" fillId="2" borderId="4" xfId="2" applyFont="1" applyFill="1" applyBorder="1" applyAlignment="1">
      <alignment horizontal="center" vertical="center" wrapText="1"/>
    </xf>
    <xf numFmtId="49" fontId="2" fillId="2" borderId="8" xfId="2" applyNumberFormat="1" applyFont="1" applyFill="1" applyBorder="1" applyAlignment="1">
      <alignment horizontal="center"/>
    </xf>
    <xf numFmtId="49" fontId="2" fillId="2" borderId="2" xfId="2" quotePrefix="1" applyNumberFormat="1" applyFont="1" applyFill="1" applyBorder="1" applyAlignment="1">
      <alignment horizontal="center"/>
    </xf>
    <xf numFmtId="49" fontId="2" fillId="2" borderId="1" xfId="2" quotePrefix="1" applyNumberFormat="1" applyFont="1" applyFill="1" applyBorder="1" applyAlignment="1">
      <alignment horizontal="center"/>
    </xf>
    <xf numFmtId="49" fontId="2" fillId="2" borderId="4" xfId="2" quotePrefix="1" applyNumberFormat="1" applyFont="1" applyFill="1" applyBorder="1" applyAlignment="1">
      <alignment horizontal="center"/>
    </xf>
    <xf numFmtId="0" fontId="25" fillId="2" borderId="32" xfId="2" applyFont="1" applyFill="1" applyBorder="1" applyAlignment="1">
      <alignment horizontal="center" vertical="center" wrapText="1"/>
    </xf>
    <xf numFmtId="0" fontId="17" fillId="2" borderId="33" xfId="2" applyFont="1" applyFill="1" applyBorder="1" applyAlignment="1">
      <alignment horizontal="center" vertical="center" wrapText="1"/>
    </xf>
    <xf numFmtId="0" fontId="25" fillId="2" borderId="32" xfId="2" applyFont="1" applyFill="1" applyBorder="1" applyAlignment="1">
      <alignment vertical="center" wrapText="1"/>
    </xf>
    <xf numFmtId="0" fontId="25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49" fontId="15" fillId="2" borderId="9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0" borderId="61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wrapText="1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/>
    <xf numFmtId="0" fontId="15" fillId="0" borderId="1" xfId="8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0" xfId="0" quotePrefix="1" applyFont="1" applyFill="1" applyAlignment="1">
      <alignment vertical="center"/>
    </xf>
    <xf numFmtId="0" fontId="1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49" fontId="15" fillId="2" borderId="1" xfId="0" quotePrefix="1" applyNumberFormat="1" applyFont="1" applyFill="1" applyBorder="1" applyAlignment="1">
      <alignment horizontal="center" vertical="center"/>
    </xf>
    <xf numFmtId="0" fontId="15" fillId="0" borderId="0" xfId="0" applyFont="1" applyFill="1" applyBorder="1"/>
    <xf numFmtId="0" fontId="15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/>
    </xf>
    <xf numFmtId="166" fontId="15" fillId="0" borderId="51" xfId="355" applyNumberFormat="1" applyFont="1" applyBorder="1" applyProtection="1">
      <protection locked="0"/>
    </xf>
    <xf numFmtId="166" fontId="15" fillId="0" borderId="51" xfId="355" applyNumberFormat="1" applyFont="1" applyFill="1" applyBorder="1" applyProtection="1">
      <protection locked="0"/>
    </xf>
    <xf numFmtId="166" fontId="15" fillId="0" borderId="52" xfId="355" applyNumberFormat="1" applyFont="1" applyFill="1" applyBorder="1" applyProtection="1">
      <protection locked="0"/>
    </xf>
    <xf numFmtId="166" fontId="15" fillId="0" borderId="52" xfId="355" applyNumberFormat="1" applyFont="1" applyFill="1" applyBorder="1" applyAlignment="1" applyProtection="1">
      <alignment wrapText="1"/>
      <protection locked="0"/>
    </xf>
    <xf numFmtId="166" fontId="15" fillId="0" borderId="53" xfId="355" applyNumberFormat="1" applyFont="1" applyFill="1" applyBorder="1" applyAlignment="1" applyProtection="1">
      <alignment wrapText="1"/>
      <protection locked="0"/>
    </xf>
    <xf numFmtId="166" fontId="15" fillId="31" borderId="53" xfId="355" applyNumberFormat="1" applyFont="1" applyFill="1" applyBorder="1" applyAlignment="1">
      <alignment vertical="center"/>
    </xf>
    <xf numFmtId="166" fontId="15" fillId="0" borderId="1" xfId="355" applyNumberFormat="1" applyFont="1" applyFill="1" applyBorder="1" applyAlignment="1" applyProtection="1">
      <alignment vertical="center"/>
      <protection locked="0"/>
    </xf>
    <xf numFmtId="166" fontId="15" fillId="0" borderId="1" xfId="355" applyNumberFormat="1" applyFont="1" applyBorder="1" applyAlignment="1" applyProtection="1">
      <alignment vertical="center"/>
      <protection locked="0"/>
    </xf>
    <xf numFmtId="0" fontId="2" fillId="0" borderId="0" xfId="2" applyFont="1" applyBorder="1"/>
    <xf numFmtId="49" fontId="14" fillId="2" borderId="9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72" fillId="0" borderId="1" xfId="0" applyFont="1" applyFill="1" applyBorder="1" applyAlignment="1">
      <alignment vertical="center"/>
    </xf>
    <xf numFmtId="3" fontId="73" fillId="0" borderId="0" xfId="0" applyNumberFormat="1" applyFont="1" applyAlignment="1" applyProtection="1">
      <alignment horizontal="center" vertical="center"/>
    </xf>
    <xf numFmtId="0" fontId="73" fillId="0" borderId="0" xfId="0" applyFont="1" applyAlignment="1" applyProtection="1">
      <alignment vertical="center"/>
    </xf>
    <xf numFmtId="3" fontId="74" fillId="0" borderId="0" xfId="357" applyNumberFormat="1" applyFont="1" applyAlignment="1" applyProtection="1">
      <alignment horizontal="center" vertical="center"/>
    </xf>
    <xf numFmtId="0" fontId="76" fillId="0" borderId="0" xfId="357" applyFont="1" applyBorder="1" applyAlignment="1" applyProtection="1">
      <alignment horizontal="centerContinuous" vertical="center" wrapText="1"/>
    </xf>
    <xf numFmtId="0" fontId="73" fillId="0" borderId="0" xfId="0" applyFont="1" applyAlignment="1" applyProtection="1">
      <alignment horizontal="centerContinuous" vertical="center"/>
    </xf>
    <xf numFmtId="0" fontId="74" fillId="0" borderId="0" xfId="357" applyFont="1" applyBorder="1" applyAlignment="1" applyProtection="1">
      <alignment horizontal="centerContinuous" vertical="center" wrapText="1"/>
    </xf>
    <xf numFmtId="0" fontId="74" fillId="0" borderId="0" xfId="0" applyFont="1" applyBorder="1" applyAlignment="1" applyProtection="1">
      <alignment horizontal="centerContinuous" vertical="center"/>
    </xf>
    <xf numFmtId="49" fontId="74" fillId="0" borderId="0" xfId="0" applyNumberFormat="1" applyFont="1" applyBorder="1" applyAlignment="1" applyProtection="1">
      <alignment horizontal="center" vertical="center"/>
    </xf>
    <xf numFmtId="0" fontId="74" fillId="0" borderId="0" xfId="0" applyFont="1" applyBorder="1" applyAlignment="1" applyProtection="1">
      <alignment horizontal="center" vertical="center"/>
    </xf>
    <xf numFmtId="49" fontId="77" fillId="30" borderId="0" xfId="0" applyNumberFormat="1" applyFont="1" applyFill="1" applyBorder="1" applyAlignment="1" applyProtection="1">
      <alignment horizontal="center" vertical="center" wrapText="1" shrinkToFit="1"/>
    </xf>
    <xf numFmtId="0" fontId="77" fillId="30" borderId="0" xfId="0" applyFont="1" applyFill="1" applyBorder="1" applyAlignment="1" applyProtection="1">
      <alignment horizontal="center" vertical="center" wrapText="1" shrinkToFit="1"/>
    </xf>
    <xf numFmtId="0" fontId="73" fillId="0" borderId="0" xfId="357" applyFont="1" applyFill="1" applyBorder="1" applyProtection="1"/>
    <xf numFmtId="4" fontId="74" fillId="0" borderId="67" xfId="357" applyNumberFormat="1" applyFont="1" applyBorder="1" applyAlignment="1" applyProtection="1">
      <alignment horizontal="right" vertical="center"/>
    </xf>
    <xf numFmtId="167" fontId="73" fillId="32" borderId="69" xfId="357" quotePrefix="1" applyNumberFormat="1" applyFont="1" applyFill="1" applyBorder="1" applyAlignment="1" applyProtection="1">
      <alignment horizontal="left" vertical="center"/>
    </xf>
    <xf numFmtId="4" fontId="74" fillId="0" borderId="11" xfId="357" applyNumberFormat="1" applyFont="1" applyBorder="1" applyAlignment="1" applyProtection="1">
      <alignment horizontal="right" vertical="center"/>
    </xf>
    <xf numFmtId="168" fontId="73" fillId="32" borderId="14" xfId="357" quotePrefix="1" applyNumberFormat="1" applyFont="1" applyFill="1" applyBorder="1" applyAlignment="1" applyProtection="1">
      <alignment horizontal="left" vertical="center"/>
    </xf>
    <xf numFmtId="0" fontId="73" fillId="0" borderId="13" xfId="357" applyNumberFormat="1" applyFont="1" applyFill="1" applyBorder="1" applyAlignment="1" applyProtection="1">
      <alignment horizontal="left" vertical="center"/>
      <protection locked="0"/>
    </xf>
    <xf numFmtId="0" fontId="73" fillId="0" borderId="14" xfId="357" applyNumberFormat="1" applyFont="1" applyFill="1" applyBorder="1" applyAlignment="1" applyProtection="1">
      <alignment horizontal="left" vertical="center"/>
      <protection locked="0"/>
    </xf>
    <xf numFmtId="168" fontId="73" fillId="0" borderId="14" xfId="0" applyNumberFormat="1" applyFont="1" applyBorder="1" applyAlignment="1" applyProtection="1">
      <alignment horizontal="left" vertical="center"/>
      <protection locked="0"/>
    </xf>
    <xf numFmtId="4" fontId="74" fillId="0" borderId="11" xfId="357" applyNumberFormat="1" applyFont="1" applyFill="1" applyBorder="1" applyAlignment="1" applyProtection="1">
      <alignment horizontal="right" vertical="center"/>
    </xf>
    <xf numFmtId="1" fontId="73" fillId="32" borderId="13" xfId="357" quotePrefix="1" applyNumberFormat="1" applyFont="1" applyFill="1" applyBorder="1" applyAlignment="1" applyProtection="1">
      <alignment horizontal="left" vertical="center"/>
    </xf>
    <xf numFmtId="1" fontId="73" fillId="32" borderId="14" xfId="357" quotePrefix="1" applyNumberFormat="1" applyFont="1" applyFill="1" applyBorder="1" applyAlignment="1" applyProtection="1">
      <alignment horizontal="left" vertical="center"/>
    </xf>
    <xf numFmtId="4" fontId="74" fillId="0" borderId="70" xfId="357" applyNumberFormat="1" applyFont="1" applyFill="1" applyBorder="1" applyAlignment="1" applyProtection="1">
      <alignment horizontal="right" vertical="center"/>
    </xf>
    <xf numFmtId="49" fontId="73" fillId="32" borderId="72" xfId="357" quotePrefix="1" applyNumberFormat="1" applyFont="1" applyFill="1" applyBorder="1" applyAlignment="1" applyProtection="1">
      <alignment horizontal="left" vertical="center"/>
    </xf>
    <xf numFmtId="49" fontId="74" fillId="0" borderId="0" xfId="357" applyNumberFormat="1" applyFont="1" applyFill="1" applyBorder="1" applyAlignment="1" applyProtection="1">
      <alignment horizontal="right" vertical="center"/>
    </xf>
    <xf numFmtId="168" fontId="73" fillId="0" borderId="0" xfId="357" applyNumberFormat="1" applyFont="1" applyFill="1" applyBorder="1" applyAlignment="1" applyProtection="1">
      <alignment horizontal="left" vertical="center"/>
    </xf>
    <xf numFmtId="49" fontId="74" fillId="32" borderId="71" xfId="357" quotePrefix="1" applyNumberFormat="1" applyFont="1" applyFill="1" applyBorder="1" applyAlignment="1" applyProtection="1">
      <alignment horizontal="left" vertical="center"/>
    </xf>
    <xf numFmtId="14" fontId="73" fillId="0" borderId="13" xfId="0" applyNumberFormat="1" applyFont="1" applyBorder="1" applyAlignment="1" applyProtection="1">
      <alignment horizontal="left" vertical="center"/>
      <protection locked="0"/>
    </xf>
    <xf numFmtId="167" fontId="73" fillId="32" borderId="14" xfId="357" quotePrefix="1" applyNumberFormat="1" applyFont="1" applyFill="1" applyBorder="1" applyAlignment="1" applyProtection="1">
      <alignment horizontal="left" vertical="center"/>
    </xf>
    <xf numFmtId="0" fontId="78" fillId="0" borderId="0" xfId="0" applyFont="1" applyAlignment="1">
      <alignment horizontal="center"/>
    </xf>
    <xf numFmtId="0" fontId="79" fillId="0" borderId="0" xfId="0" applyFont="1"/>
    <xf numFmtId="0" fontId="80" fillId="0" borderId="0" xfId="0" applyFont="1"/>
    <xf numFmtId="0" fontId="17" fillId="2" borderId="1" xfId="2" applyFont="1" applyFill="1" applyBorder="1" applyAlignment="1">
      <alignment horizontal="center" vertical="center"/>
    </xf>
    <xf numFmtId="3" fontId="15" fillId="0" borderId="51" xfId="0" applyNumberFormat="1" applyFont="1" applyBorder="1" applyAlignment="1" applyProtection="1">
      <alignment horizontal="right" vertical="center"/>
      <protection locked="0"/>
    </xf>
    <xf numFmtId="0" fontId="15" fillId="0" borderId="50" xfId="0" applyFont="1" applyBorder="1" applyAlignment="1" applyProtection="1">
      <alignment vertical="center"/>
      <protection locked="0"/>
    </xf>
    <xf numFmtId="0" fontId="15" fillId="0" borderId="51" xfId="0" applyFont="1" applyBorder="1" applyAlignment="1" applyProtection="1">
      <alignment vertical="center"/>
      <protection locked="0"/>
    </xf>
    <xf numFmtId="0" fontId="15" fillId="0" borderId="53" xfId="0" applyFont="1" applyBorder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vertical="center"/>
      <protection locked="0"/>
    </xf>
    <xf numFmtId="167" fontId="73" fillId="32" borderId="68" xfId="357" quotePrefix="1" applyNumberFormat="1" applyFont="1" applyFill="1" applyBorder="1" applyAlignment="1" applyProtection="1">
      <alignment horizontal="left" vertical="center"/>
      <protection locked="0"/>
    </xf>
    <xf numFmtId="167" fontId="73" fillId="32" borderId="13" xfId="357" quotePrefix="1" applyNumberFormat="1" applyFont="1" applyFill="1" applyBorder="1" applyAlignment="1" applyProtection="1">
      <alignment horizontal="left" vertical="center"/>
      <protection locked="0"/>
    </xf>
    <xf numFmtId="14" fontId="73" fillId="32" borderId="13" xfId="357" quotePrefix="1" applyNumberFormat="1" applyFont="1" applyFill="1" applyBorder="1" applyAlignment="1" applyProtection="1">
      <alignment horizontal="left" vertical="center"/>
      <protection locked="0"/>
    </xf>
    <xf numFmtId="1" fontId="73" fillId="32" borderId="13" xfId="357" quotePrefix="1" applyNumberFormat="1" applyFont="1" applyFill="1" applyBorder="1" applyAlignment="1" applyProtection="1">
      <alignment horizontal="left" vertical="center"/>
      <protection locked="0"/>
    </xf>
    <xf numFmtId="166" fontId="71" fillId="0" borderId="8" xfId="355" applyNumberFormat="1" applyFont="1" applyFill="1" applyBorder="1" applyAlignment="1" applyProtection="1">
      <alignment vertical="center"/>
      <protection locked="0" hidden="1"/>
    </xf>
    <xf numFmtId="0" fontId="15" fillId="0" borderId="1" xfId="0" applyFont="1" applyFill="1" applyBorder="1" applyProtection="1">
      <protection locked="0"/>
    </xf>
    <xf numFmtId="0" fontId="15" fillId="0" borderId="1" xfId="0" applyFont="1" applyBorder="1" applyProtection="1">
      <protection locked="0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30" fillId="0" borderId="1" xfId="0" applyFont="1" applyFill="1" applyBorder="1" applyAlignment="1" applyProtection="1">
      <alignment horizontal="left" vertical="center" indent="2"/>
      <protection locked="0"/>
    </xf>
    <xf numFmtId="0" fontId="30" fillId="0" borderId="1" xfId="0" applyFont="1" applyFill="1" applyBorder="1" applyAlignment="1" applyProtection="1">
      <alignment horizontal="left" vertical="center" wrapText="1" inden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30" fillId="0" borderId="1" xfId="0" applyFont="1" applyFill="1" applyBorder="1" applyAlignment="1" applyProtection="1">
      <alignment vertical="center"/>
      <protection locked="0"/>
    </xf>
    <xf numFmtId="0" fontId="2" fillId="0" borderId="1" xfId="2" applyFont="1" applyFill="1" applyBorder="1" applyProtection="1">
      <protection locked="0"/>
    </xf>
    <xf numFmtId="0" fontId="2" fillId="0" borderId="1" xfId="2" applyFont="1" applyBorder="1" applyAlignment="1" applyProtection="1">
      <alignment vertical="center" wrapText="1"/>
      <protection locked="0"/>
    </xf>
    <xf numFmtId="0" fontId="2" fillId="0" borderId="2" xfId="2" applyFont="1" applyBorder="1" applyProtection="1">
      <protection locked="0"/>
    </xf>
    <xf numFmtId="0" fontId="2" fillId="0" borderId="1" xfId="2" applyFont="1" applyBorder="1" applyProtection="1">
      <protection locked="0"/>
    </xf>
    <xf numFmtId="0" fontId="2" fillId="0" borderId="3" xfId="2" applyFont="1" applyBorder="1" applyProtection="1">
      <protection locked="0"/>
    </xf>
    <xf numFmtId="0" fontId="2" fillId="0" borderId="15" xfId="2" applyFont="1" applyBorder="1" applyProtection="1">
      <protection locked="0"/>
    </xf>
    <xf numFmtId="0" fontId="2" fillId="0" borderId="15" xfId="2" applyFont="1" applyFill="1" applyBorder="1" applyProtection="1">
      <protection locked="0"/>
    </xf>
    <xf numFmtId="0" fontId="2" fillId="0" borderId="4" xfId="2" applyFont="1" applyBorder="1" applyProtection="1">
      <protection locked="0"/>
    </xf>
    <xf numFmtId="0" fontId="2" fillId="0" borderId="16" xfId="2" applyFont="1" applyBorder="1" applyProtection="1"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166" fontId="72" fillId="33" borderId="11" xfId="355" applyNumberFormat="1" applyFont="1" applyFill="1" applyBorder="1"/>
    <xf numFmtId="166" fontId="72" fillId="33" borderId="1" xfId="355" applyNumberFormat="1" applyFont="1" applyFill="1" applyBorder="1"/>
    <xf numFmtId="166" fontId="72" fillId="33" borderId="50" xfId="355" applyNumberFormat="1" applyFont="1" applyFill="1" applyBorder="1"/>
    <xf numFmtId="166" fontId="72" fillId="33" borderId="51" xfId="355" applyNumberFormat="1" applyFont="1" applyFill="1" applyBorder="1"/>
    <xf numFmtId="166" fontId="15" fillId="33" borderId="50" xfId="355" applyNumberFormat="1" applyFont="1" applyFill="1" applyBorder="1"/>
    <xf numFmtId="166" fontId="15" fillId="33" borderId="51" xfId="355" applyNumberFormat="1" applyFont="1" applyFill="1" applyBorder="1"/>
    <xf numFmtId="166" fontId="15" fillId="33" borderId="50" xfId="355" applyNumberFormat="1" applyFont="1" applyFill="1" applyBorder="1" applyAlignment="1">
      <alignment vertical="center"/>
    </xf>
    <xf numFmtId="166" fontId="15" fillId="33" borderId="51" xfId="355" applyNumberFormat="1" applyFont="1" applyFill="1" applyBorder="1" applyAlignment="1">
      <alignment vertical="center"/>
    </xf>
    <xf numFmtId="166" fontId="15" fillId="33" borderId="53" xfId="355" applyNumberFormat="1" applyFont="1" applyFill="1" applyBorder="1" applyAlignment="1">
      <alignment vertical="center"/>
    </xf>
    <xf numFmtId="10" fontId="15" fillId="33" borderId="1" xfId="356" applyNumberFormat="1" applyFont="1" applyFill="1" applyBorder="1" applyAlignment="1" applyProtection="1">
      <alignment horizontal="center" vertical="center"/>
    </xf>
    <xf numFmtId="3" fontId="15" fillId="33" borderId="1" xfId="355" applyNumberFormat="1" applyFont="1" applyFill="1" applyBorder="1" applyAlignment="1" applyProtection="1">
      <alignment horizontal="center" vertical="center"/>
    </xf>
    <xf numFmtId="166" fontId="15" fillId="33" borderId="1" xfId="355" applyNumberFormat="1" applyFont="1" applyFill="1" applyBorder="1" applyAlignment="1" applyProtection="1">
      <alignment vertical="center"/>
    </xf>
    <xf numFmtId="166" fontId="15" fillId="33" borderId="1" xfId="355" applyNumberFormat="1" applyFont="1" applyFill="1" applyBorder="1" applyAlignment="1" applyProtection="1">
      <alignment vertical="center"/>
      <protection locked="0"/>
    </xf>
    <xf numFmtId="10" fontId="15" fillId="33" borderId="1" xfId="356" applyNumberFormat="1" applyFont="1" applyFill="1" applyBorder="1" applyAlignment="1" applyProtection="1">
      <alignment vertical="center"/>
      <protection locked="0"/>
    </xf>
    <xf numFmtId="10" fontId="15" fillId="33" borderId="1" xfId="356" applyNumberFormat="1" applyFont="1" applyFill="1" applyBorder="1" applyAlignment="1" applyProtection="1">
      <alignment vertical="center"/>
    </xf>
    <xf numFmtId="166" fontId="7" fillId="33" borderId="1" xfId="355" applyNumberFormat="1" applyFont="1" applyFill="1" applyBorder="1" applyProtection="1"/>
    <xf numFmtId="166" fontId="15" fillId="33" borderId="1" xfId="355" applyNumberFormat="1" applyFont="1" applyFill="1" applyBorder="1" applyProtection="1"/>
    <xf numFmtId="166" fontId="7" fillId="33" borderId="1" xfId="355" applyNumberFormat="1" applyFont="1" applyFill="1" applyBorder="1" applyAlignment="1" applyProtection="1">
      <alignment horizontal="right"/>
    </xf>
    <xf numFmtId="10" fontId="1" fillId="33" borderId="1" xfId="356" applyNumberFormat="1" applyFont="1" applyFill="1" applyBorder="1" applyAlignment="1" applyProtection="1">
      <alignment vertical="center"/>
    </xf>
    <xf numFmtId="10" fontId="1" fillId="33" borderId="64" xfId="356" applyNumberFormat="1" applyFont="1" applyFill="1" applyBorder="1"/>
    <xf numFmtId="10" fontId="1" fillId="33" borderId="4" xfId="356" applyNumberFormat="1" applyFont="1" applyFill="1" applyBorder="1"/>
    <xf numFmtId="10" fontId="1" fillId="33" borderId="65" xfId="356" applyNumberFormat="1" applyFont="1" applyFill="1" applyBorder="1"/>
    <xf numFmtId="10" fontId="1" fillId="33" borderId="66" xfId="356" applyNumberFormat="1" applyFont="1" applyFill="1" applyBorder="1"/>
    <xf numFmtId="166" fontId="1" fillId="33" borderId="1" xfId="355" applyNumberFormat="1" applyFont="1" applyFill="1" applyBorder="1"/>
    <xf numFmtId="166" fontId="1" fillId="33" borderId="15" xfId="355" applyNumberFormat="1" applyFont="1" applyFill="1" applyBorder="1"/>
    <xf numFmtId="166" fontId="7" fillId="33" borderId="1" xfId="355" applyNumberFormat="1" applyFont="1" applyFill="1" applyBorder="1" applyAlignment="1">
      <alignment vertical="center"/>
    </xf>
    <xf numFmtId="166" fontId="7" fillId="33" borderId="8" xfId="355" applyNumberFormat="1" applyFont="1" applyFill="1" applyBorder="1" applyAlignment="1">
      <alignment vertical="center"/>
    </xf>
    <xf numFmtId="166" fontId="71" fillId="33" borderId="8" xfId="355" applyNumberFormat="1" applyFont="1" applyFill="1" applyBorder="1" applyAlignment="1" applyProtection="1">
      <alignment vertical="center"/>
    </xf>
    <xf numFmtId="166" fontId="71" fillId="33" borderId="1" xfId="355" applyNumberFormat="1" applyFont="1" applyFill="1" applyBorder="1" applyProtection="1"/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8" xfId="0" applyFill="1" applyBorder="1"/>
    <xf numFmtId="49" fontId="14" fillId="2" borderId="6" xfId="0" applyNumberFormat="1" applyFont="1" applyFill="1" applyBorder="1" applyAlignment="1">
      <alignment horizontal="left" vertical="center"/>
    </xf>
    <xf numFmtId="49" fontId="14" fillId="2" borderId="61" xfId="0" applyNumberFormat="1" applyFont="1" applyFill="1" applyBorder="1" applyAlignment="1">
      <alignment horizontal="left" vertical="center"/>
    </xf>
    <xf numFmtId="49" fontId="14" fillId="2" borderId="59" xfId="0" applyNumberFormat="1" applyFont="1" applyFill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49" fontId="14" fillId="2" borderId="62" xfId="0" applyNumberFormat="1" applyFont="1" applyFill="1" applyBorder="1" applyAlignment="1">
      <alignment horizontal="left" vertical="center"/>
    </xf>
    <xf numFmtId="49" fontId="14" fillId="2" borderId="63" xfId="0" applyNumberFormat="1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49" fontId="14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5" fillId="2" borderId="0" xfId="2" applyNumberFormat="1" applyFont="1" applyFill="1" applyAlignment="1">
      <alignment horizontal="left"/>
    </xf>
    <xf numFmtId="0" fontId="17" fillId="2" borderId="1" xfId="2" applyFont="1" applyFill="1" applyBorder="1" applyAlignment="1">
      <alignment horizontal="center" vertical="center"/>
    </xf>
    <xf numFmtId="0" fontId="17" fillId="2" borderId="19" xfId="2" applyFont="1" applyFill="1" applyBorder="1" applyAlignment="1">
      <alignment horizontal="center" vertical="center" wrapText="1"/>
    </xf>
    <xf numFmtId="0" fontId="17" fillId="2" borderId="23" xfId="2" applyFont="1" applyFill="1" applyBorder="1" applyAlignment="1">
      <alignment horizontal="center" vertical="center" wrapText="1"/>
    </xf>
    <xf numFmtId="0" fontId="17" fillId="2" borderId="22" xfId="2" applyFont="1" applyFill="1" applyBorder="1" applyAlignment="1">
      <alignment horizontal="center" vertical="center" wrapText="1"/>
    </xf>
    <xf numFmtId="0" fontId="17" fillId="2" borderId="6" xfId="2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7" fillId="2" borderId="8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36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 wrapText="1"/>
    </xf>
    <xf numFmtId="0" fontId="17" fillId="2" borderId="9" xfId="2" applyFont="1" applyFill="1" applyBorder="1" applyAlignment="1">
      <alignment horizontal="center" vertical="center" wrapText="1"/>
    </xf>
    <xf numFmtId="0" fontId="17" fillId="2" borderId="37" xfId="2" applyFont="1" applyFill="1" applyBorder="1" applyAlignment="1">
      <alignment horizontal="center" vertical="center"/>
    </xf>
    <xf numFmtId="0" fontId="17" fillId="2" borderId="18" xfId="2" applyFont="1" applyFill="1" applyBorder="1" applyAlignment="1">
      <alignment horizontal="center" vertical="center"/>
    </xf>
    <xf numFmtId="0" fontId="17" fillId="2" borderId="21" xfId="2" applyFont="1" applyFill="1" applyBorder="1" applyAlignment="1">
      <alignment horizontal="center" vertical="center" wrapText="1"/>
    </xf>
    <xf numFmtId="0" fontId="25" fillId="2" borderId="19" xfId="2" applyFont="1" applyFill="1" applyBorder="1" applyAlignment="1">
      <alignment horizontal="center" vertical="center" wrapText="1"/>
    </xf>
    <xf numFmtId="0" fontId="25" fillId="2" borderId="17" xfId="2" applyFont="1" applyFill="1" applyBorder="1" applyAlignment="1">
      <alignment horizontal="center" vertical="center" wrapText="1"/>
    </xf>
    <xf numFmtId="0" fontId="17" fillId="2" borderId="30" xfId="2" applyFont="1" applyFill="1" applyBorder="1" applyAlignment="1">
      <alignment horizontal="center" vertical="center"/>
    </xf>
    <xf numFmtId="0" fontId="17" fillId="2" borderId="9" xfId="2" applyFont="1" applyFill="1" applyBorder="1" applyAlignment="1">
      <alignment horizontal="center" vertical="center"/>
    </xf>
    <xf numFmtId="0" fontId="17" fillId="2" borderId="29" xfId="2" applyFont="1" applyFill="1" applyBorder="1" applyAlignment="1">
      <alignment horizontal="center" vertical="center" wrapText="1"/>
    </xf>
    <xf numFmtId="0" fontId="17" fillId="2" borderId="17" xfId="2" applyFont="1" applyFill="1" applyBorder="1" applyAlignment="1">
      <alignment horizontal="center" vertical="center" wrapText="1"/>
    </xf>
    <xf numFmtId="0" fontId="25" fillId="2" borderId="26" xfId="2" applyFont="1" applyFill="1" applyBorder="1" applyAlignment="1">
      <alignment horizontal="center" vertical="center" wrapText="1"/>
    </xf>
    <xf numFmtId="0" fontId="25" fillId="2" borderId="27" xfId="2" applyFont="1" applyFill="1" applyBorder="1" applyAlignment="1">
      <alignment horizontal="center" vertical="center" wrapText="1"/>
    </xf>
    <xf numFmtId="0" fontId="25" fillId="2" borderId="28" xfId="2" applyFont="1" applyFill="1" applyBorder="1" applyAlignment="1">
      <alignment horizontal="center" vertical="center" wrapText="1"/>
    </xf>
    <xf numFmtId="0" fontId="17" fillId="2" borderId="29" xfId="2" applyFont="1" applyFill="1" applyBorder="1" applyAlignment="1">
      <alignment horizontal="center" vertical="center"/>
    </xf>
    <xf numFmtId="0" fontId="17" fillId="2" borderId="26" xfId="2" applyFont="1" applyFill="1" applyBorder="1" applyAlignment="1">
      <alignment horizontal="center" vertical="center" wrapText="1"/>
    </xf>
    <xf numFmtId="0" fontId="17" fillId="2" borderId="28" xfId="2" applyFont="1" applyFill="1" applyBorder="1" applyAlignment="1">
      <alignment horizontal="center" vertical="center" wrapText="1"/>
    </xf>
    <xf numFmtId="0" fontId="31" fillId="2" borderId="31" xfId="2" applyFont="1" applyFill="1" applyBorder="1" applyAlignment="1">
      <alignment horizontal="center" vertical="center" wrapText="1"/>
    </xf>
    <xf numFmtId="0" fontId="31" fillId="2" borderId="18" xfId="2" applyFont="1" applyFill="1" applyBorder="1" applyAlignment="1">
      <alignment horizontal="center" vertical="center" wrapText="1"/>
    </xf>
    <xf numFmtId="0" fontId="25" fillId="2" borderId="24" xfId="2" applyFont="1" applyFill="1" applyBorder="1" applyAlignment="1">
      <alignment horizontal="center" vertical="center" wrapText="1"/>
    </xf>
    <xf numFmtId="0" fontId="25" fillId="2" borderId="25" xfId="2" applyFont="1" applyFill="1" applyBorder="1" applyAlignment="1">
      <alignment horizontal="center" vertical="center" wrapText="1"/>
    </xf>
    <xf numFmtId="0" fontId="25" fillId="2" borderId="20" xfId="2" applyFont="1" applyFill="1" applyBorder="1" applyAlignment="1">
      <alignment horizontal="center" vertical="center" wrapText="1"/>
    </xf>
    <xf numFmtId="0" fontId="25" fillId="2" borderId="23" xfId="2" applyFont="1" applyFill="1" applyBorder="1" applyAlignment="1">
      <alignment horizontal="center" vertical="center" wrapText="1"/>
    </xf>
    <xf numFmtId="0" fontId="25" fillId="2" borderId="22" xfId="2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left" vertical="center"/>
    </xf>
  </cellXfs>
  <cellStyles count="358">
    <cellStyle name="20% - 1. jelölőszín" xfId="9"/>
    <cellStyle name="20% - 1. jelölőszín 2" xfId="10"/>
    <cellStyle name="20% - 1. jelölőszín 2 2" xfId="213"/>
    <cellStyle name="20% - 1. jelölőszín 3" xfId="212"/>
    <cellStyle name="20% - 1. jelölőszín_20130128_ITS on reporting_Annex I_CA" xfId="11"/>
    <cellStyle name="20% - 2. jelölőszín" xfId="12"/>
    <cellStyle name="20% - 2. jelölőszín 2" xfId="13"/>
    <cellStyle name="20% - 2. jelölőszín 2 2" xfId="215"/>
    <cellStyle name="20% - 2. jelölőszín 3" xfId="214"/>
    <cellStyle name="20% - 2. jelölőszín_20130128_ITS on reporting_Annex I_CA" xfId="14"/>
    <cellStyle name="20% - 3. jelölőszín" xfId="15"/>
    <cellStyle name="20% - 3. jelölőszín 2" xfId="16"/>
    <cellStyle name="20% - 3. jelölőszín 2 2" xfId="217"/>
    <cellStyle name="20% - 3. jelölőszín 3" xfId="216"/>
    <cellStyle name="20% - 3. jelölőszín_20130128_ITS on reporting_Annex I_CA" xfId="17"/>
    <cellStyle name="20% - 4. jelölőszín" xfId="18"/>
    <cellStyle name="20% - 4. jelölőszín 2" xfId="19"/>
    <cellStyle name="20% - 4. jelölőszín 2 2" xfId="219"/>
    <cellStyle name="20% - 4. jelölőszín 3" xfId="218"/>
    <cellStyle name="20% - 4. jelölőszín_20130128_ITS on reporting_Annex I_CA" xfId="20"/>
    <cellStyle name="20% - 5. jelölőszín" xfId="21"/>
    <cellStyle name="20% - 5. jelölőszín 2" xfId="22"/>
    <cellStyle name="20% - 5. jelölőszín 2 2" xfId="221"/>
    <cellStyle name="20% - 5. jelölőszín 3" xfId="220"/>
    <cellStyle name="20% - 5. jelölőszín_20130128_ITS on reporting_Annex I_CA" xfId="23"/>
    <cellStyle name="20% - 6. jelölőszín" xfId="24"/>
    <cellStyle name="20% - 6. jelölőszín 2" xfId="25"/>
    <cellStyle name="20% - 6. jelölőszín 2 2" xfId="223"/>
    <cellStyle name="20% - 6. jelölőszín 3" xfId="222"/>
    <cellStyle name="20% - 6. jelölőszín_20130128_ITS on reporting_Annex I_CA" xfId="26"/>
    <cellStyle name="20% - Accent1 2" xfId="27"/>
    <cellStyle name="20% - Accent1 3" xfId="299"/>
    <cellStyle name="20% - Accent2 2" xfId="28"/>
    <cellStyle name="20% - Accent2 3" xfId="298"/>
    <cellStyle name="20% - Accent3 2" xfId="29"/>
    <cellStyle name="20% - Accent3 3" xfId="297"/>
    <cellStyle name="20% - Accent4 2" xfId="30"/>
    <cellStyle name="20% - Accent4 3" xfId="296"/>
    <cellStyle name="20% - Accent5 2" xfId="31"/>
    <cellStyle name="20% - Accent5 3" xfId="295"/>
    <cellStyle name="20% - Accent6 2" xfId="32"/>
    <cellStyle name="20% - Accent6 3" xfId="294"/>
    <cellStyle name="20% - Énfasis1" xfId="33"/>
    <cellStyle name="20% - Énfasis1 2" xfId="225"/>
    <cellStyle name="20% - Énfasis2" xfId="34"/>
    <cellStyle name="20% - Énfasis2 2" xfId="226"/>
    <cellStyle name="20% - Énfasis3" xfId="35"/>
    <cellStyle name="20% - Énfasis3 2" xfId="227"/>
    <cellStyle name="20% - Énfasis4" xfId="36"/>
    <cellStyle name="20% - Énfasis4 2" xfId="228"/>
    <cellStyle name="20% - Énfasis5" xfId="37"/>
    <cellStyle name="20% - Énfasis5 2" xfId="229"/>
    <cellStyle name="20% - Énfasis6" xfId="38"/>
    <cellStyle name="20% - Énfasis6 2" xfId="230"/>
    <cellStyle name="40% - 1. jelölőszín" xfId="39"/>
    <cellStyle name="40% - 1. jelölőszín 2" xfId="40"/>
    <cellStyle name="40% - 1. jelölőszín 2 2" xfId="232"/>
    <cellStyle name="40% - 1. jelölőszín 3" xfId="231"/>
    <cellStyle name="40% - 1. jelölőszín_20130128_ITS on reporting_Annex I_CA" xfId="41"/>
    <cellStyle name="40% - 2. jelölőszín" xfId="42"/>
    <cellStyle name="40% - 2. jelölőszín 2" xfId="43"/>
    <cellStyle name="40% - 2. jelölőszín 2 2" xfId="234"/>
    <cellStyle name="40% - 2. jelölőszín 3" xfId="233"/>
    <cellStyle name="40% - 2. jelölőszín_20130128_ITS on reporting_Annex I_CA" xfId="44"/>
    <cellStyle name="40% - 3. jelölőszín" xfId="45"/>
    <cellStyle name="40% - 3. jelölőszín 2" xfId="46"/>
    <cellStyle name="40% - 3. jelölőszín 2 2" xfId="236"/>
    <cellStyle name="40% - 3. jelölőszín 3" xfId="235"/>
    <cellStyle name="40% - 3. jelölőszín_20130128_ITS on reporting_Annex I_CA" xfId="47"/>
    <cellStyle name="40% - 4. jelölőszín" xfId="48"/>
    <cellStyle name="40% - 4. jelölőszín 2" xfId="49"/>
    <cellStyle name="40% - 4. jelölőszín 2 2" xfId="238"/>
    <cellStyle name="40% - 4. jelölőszín 3" xfId="237"/>
    <cellStyle name="40% - 4. jelölőszín_20130128_ITS on reporting_Annex I_CA" xfId="50"/>
    <cellStyle name="40% - 5. jelölőszín" xfId="51"/>
    <cellStyle name="40% - 5. jelölőszín 2" xfId="52"/>
    <cellStyle name="40% - 5. jelölőszín 2 2" xfId="240"/>
    <cellStyle name="40% - 5. jelölőszín 3" xfId="239"/>
    <cellStyle name="40% - 5. jelölőszín_20130128_ITS on reporting_Annex I_CA" xfId="53"/>
    <cellStyle name="40% - 6. jelölőszín" xfId="54"/>
    <cellStyle name="40% - 6. jelölőszín 2" xfId="55"/>
    <cellStyle name="40% - 6. jelölőszín 2 2" xfId="242"/>
    <cellStyle name="40% - 6. jelölőszín 3" xfId="241"/>
    <cellStyle name="40% - 6. jelölőszín_20130128_ITS on reporting_Annex I_CA" xfId="56"/>
    <cellStyle name="40% - Accent1 2" xfId="57"/>
    <cellStyle name="40% - Accent1 3" xfId="293"/>
    <cellStyle name="40% - Accent2 2" xfId="58"/>
    <cellStyle name="40% - Accent2 3" xfId="292"/>
    <cellStyle name="40% - Accent3 2" xfId="59"/>
    <cellStyle name="40% - Accent3 3" xfId="291"/>
    <cellStyle name="40% - Accent4 2" xfId="60"/>
    <cellStyle name="40% - Accent4 3" xfId="290"/>
    <cellStyle name="40% - Accent5 2" xfId="61"/>
    <cellStyle name="40% - Accent5 3" xfId="289"/>
    <cellStyle name="40% - Accent6 2" xfId="62"/>
    <cellStyle name="40% - Accent6 3" xfId="288"/>
    <cellStyle name="40% - Énfasis1" xfId="63"/>
    <cellStyle name="40% - Énfasis1 2" xfId="248"/>
    <cellStyle name="40% - Énfasis2" xfId="64"/>
    <cellStyle name="40% - Énfasis2 2" xfId="249"/>
    <cellStyle name="40% - Énfasis3" xfId="65"/>
    <cellStyle name="40% - Énfasis3 2" xfId="250"/>
    <cellStyle name="40% - Énfasis4" xfId="66"/>
    <cellStyle name="40% - Énfasis4 2" xfId="251"/>
    <cellStyle name="40% - Énfasis5" xfId="67"/>
    <cellStyle name="40% - Énfasis5 2" xfId="252"/>
    <cellStyle name="40% - Énfasis6" xfId="68"/>
    <cellStyle name="40% - Énfasis6 2" xfId="253"/>
    <cellStyle name="60% - 1. jelölőszín" xfId="69"/>
    <cellStyle name="60% - 2. jelölőszín" xfId="70"/>
    <cellStyle name="60% - 3. jelölőszín" xfId="71"/>
    <cellStyle name="60% - 4. jelölőszín" xfId="72"/>
    <cellStyle name="60% - 5. jelölőszín" xfId="73"/>
    <cellStyle name="60% - 6. jelölőszín" xfId="74"/>
    <cellStyle name="60% - Accent1 2" xfId="75"/>
    <cellStyle name="60% - Accent1 3" xfId="287"/>
    <cellStyle name="60% - Accent2 2" xfId="76"/>
    <cellStyle name="60% - Accent2 3" xfId="286"/>
    <cellStyle name="60% - Accent3 2" xfId="77"/>
    <cellStyle name="60% - Accent3 3" xfId="285"/>
    <cellStyle name="60% - Accent4 2" xfId="78"/>
    <cellStyle name="60% - Accent4 3" xfId="284"/>
    <cellStyle name="60% - Accent5 2" xfId="79"/>
    <cellStyle name="60% - Accent5 3" xfId="283"/>
    <cellStyle name="60% - Accent6 2" xfId="80"/>
    <cellStyle name="60% - Accent6 3" xfId="224"/>
    <cellStyle name="60% - Énfasis1" xfId="81"/>
    <cellStyle name="60% - Énfasis2" xfId="82"/>
    <cellStyle name="60% - Énfasis3" xfId="83"/>
    <cellStyle name="60% - Énfasis4" xfId="84"/>
    <cellStyle name="60% - Énfasis5" xfId="85"/>
    <cellStyle name="60% - Énfasis6" xfId="86"/>
    <cellStyle name="Accent1 2" xfId="87"/>
    <cellStyle name="Accent1 3" xfId="282"/>
    <cellStyle name="Accent2 2" xfId="88"/>
    <cellStyle name="Accent2 3" xfId="243"/>
    <cellStyle name="Accent3 2" xfId="89"/>
    <cellStyle name="Accent3 3" xfId="244"/>
    <cellStyle name="Accent4 2" xfId="90"/>
    <cellStyle name="Accent4 3" xfId="245"/>
    <cellStyle name="Accent5 2" xfId="91"/>
    <cellStyle name="Accent5 3" xfId="246"/>
    <cellStyle name="Accent6 2" xfId="92"/>
    <cellStyle name="Accent6 3" xfId="247"/>
    <cellStyle name="Bad 2" xfId="93"/>
    <cellStyle name="Bad 3" xfId="254"/>
    <cellStyle name="Bevitel" xfId="94"/>
    <cellStyle name="Bevitel 2" xfId="339"/>
    <cellStyle name="Bevitel 3" xfId="347"/>
    <cellStyle name="Buena" xfId="95"/>
    <cellStyle name="Calculation 2" xfId="97"/>
    <cellStyle name="Calculation 2 2" xfId="337"/>
    <cellStyle name="Calculation 2 3" xfId="329"/>
    <cellStyle name="Calculation 3" xfId="255"/>
    <cellStyle name="Calculation 3 2" xfId="348"/>
    <cellStyle name="Calculation 3 3" xfId="346"/>
    <cellStyle name="Calculation 4" xfId="96"/>
    <cellStyle name="Calculation 5" xfId="338"/>
    <cellStyle name="Calculation 6" xfId="328"/>
    <cellStyle name="Cálculo" xfId="98"/>
    <cellStyle name="Cálculo 2" xfId="336"/>
    <cellStyle name="Cálculo 3" xfId="330"/>
    <cellStyle name="Celda de comprobación" xfId="99"/>
    <cellStyle name="Celda vinculada" xfId="100"/>
    <cellStyle name="Check Cell 2" xfId="101"/>
    <cellStyle name="Check Cell 3" xfId="256"/>
    <cellStyle name="Cím" xfId="102"/>
    <cellStyle name="Címsor 1" xfId="103"/>
    <cellStyle name="Címsor 2" xfId="104"/>
    <cellStyle name="Címsor 3" xfId="105"/>
    <cellStyle name="Címsor 4" xfId="106"/>
    <cellStyle name="Comma" xfId="355" builtinId="3"/>
    <cellStyle name="Ellenőrzőcella" xfId="107"/>
    <cellStyle name="Encabezado 4" xfId="108"/>
    <cellStyle name="Énfasis1" xfId="109"/>
    <cellStyle name="Énfasis2" xfId="110"/>
    <cellStyle name="Énfasis3" xfId="111"/>
    <cellStyle name="Énfasis4" xfId="112"/>
    <cellStyle name="Énfasis5" xfId="113"/>
    <cellStyle name="Énfasis6" xfId="114"/>
    <cellStyle name="Entrada" xfId="115"/>
    <cellStyle name="Entrada 2" xfId="353"/>
    <cellStyle name="Entrada 3" xfId="331"/>
    <cellStyle name="Explanatory Text 2" xfId="117"/>
    <cellStyle name="Explanatory Text 3" xfId="257"/>
    <cellStyle name="Explanatory Text 4" xfId="116"/>
    <cellStyle name="Figyelmeztetés" xfId="118"/>
    <cellStyle name="Good 2" xfId="119"/>
    <cellStyle name="Good 3" xfId="258"/>
    <cellStyle name="greyed" xfId="120"/>
    <cellStyle name="Heading 1 2" xfId="121"/>
    <cellStyle name="Heading 1 3" xfId="259"/>
    <cellStyle name="Heading 2 2" xfId="122"/>
    <cellStyle name="Heading 2 3" xfId="260"/>
    <cellStyle name="Heading 3 2" xfId="123"/>
    <cellStyle name="Heading 3 3" xfId="261"/>
    <cellStyle name="Heading 4 2" xfId="124"/>
    <cellStyle name="Heading 4 3" xfId="262"/>
    <cellStyle name="highlightExposure" xfId="125"/>
    <cellStyle name="highlightText" xfId="126"/>
    <cellStyle name="highlightText 2" xfId="305"/>
    <cellStyle name="highlightText 3" xfId="332"/>
    <cellStyle name="Hipervínculo 2" xfId="127"/>
    <cellStyle name="Hivatkozott cella" xfId="128"/>
    <cellStyle name="Hyperlink 2" xfId="129"/>
    <cellStyle name="Hyperlink 3" xfId="130"/>
    <cellStyle name="Hyperlink 3 2" xfId="131"/>
    <cellStyle name="Hyperlink_20090914_1805 Meneau_COREP ON COREP amendments (GSD) + FR" xfId="132"/>
    <cellStyle name="Incorrecto" xfId="134"/>
    <cellStyle name="Input 2" xfId="136"/>
    <cellStyle name="Input 2 2" xfId="335"/>
    <cellStyle name="Input 2 3" xfId="211"/>
    <cellStyle name="Input 3" xfId="263"/>
    <cellStyle name="Input 3 2" xfId="321"/>
    <cellStyle name="Input 3 3" xfId="340"/>
    <cellStyle name="Input 4" xfId="135"/>
    <cellStyle name="Input 5" xfId="351"/>
    <cellStyle name="Input 6" xfId="334"/>
    <cellStyle name="inputExposure" xfId="137"/>
    <cellStyle name="Jegyzet" xfId="138"/>
    <cellStyle name="Jegyzet 2" xfId="306"/>
    <cellStyle name="Jegyzet 2 2" xfId="204"/>
    <cellStyle name="Jegyzet 3" xfId="354"/>
    <cellStyle name="Jelölőszín (1)" xfId="139"/>
    <cellStyle name="Jelölőszín (2)" xfId="140"/>
    <cellStyle name="Jelölőszín (3)" xfId="141"/>
    <cellStyle name="Jelölőszín (4)" xfId="142"/>
    <cellStyle name="Jelölőszín (5)" xfId="143"/>
    <cellStyle name="Jelölőszín (6)" xfId="144"/>
    <cellStyle name="Jó" xfId="145"/>
    <cellStyle name="Kimenet" xfId="146"/>
    <cellStyle name="Kimenet 2" xfId="307"/>
    <cellStyle name="Kimenet 2 2" xfId="345"/>
    <cellStyle name="Kimenet 3" xfId="333"/>
    <cellStyle name="Lien hypertexte 2" xfId="147"/>
    <cellStyle name="Lien hypertexte 3" xfId="148"/>
    <cellStyle name="Linked Cell 2" xfId="149"/>
    <cellStyle name="Linked Cell 3" xfId="264"/>
    <cellStyle name="Magyarázó szöveg" xfId="150"/>
    <cellStyle name="Millares 2" xfId="151"/>
    <cellStyle name="Millares 2 2" xfId="152"/>
    <cellStyle name="Millares 3" xfId="153"/>
    <cellStyle name="Millares 3 2" xfId="154"/>
    <cellStyle name="Millares 3 2 2" xfId="309"/>
    <cellStyle name="Millares 3 3" xfId="308"/>
    <cellStyle name="Navadno_List1" xfId="155"/>
    <cellStyle name="Neutral 2" xfId="156"/>
    <cellStyle name="Neutral 3" xfId="265"/>
    <cellStyle name="Normal" xfId="0" builtinId="0"/>
    <cellStyle name="Normal 10" xfId="266"/>
    <cellStyle name="Normal 11" xfId="302"/>
    <cellStyle name="Normal 12" xfId="303"/>
    <cellStyle name="Normal 13" xfId="8"/>
    <cellStyle name="Normal 2" xfId="2"/>
    <cellStyle name="Normal 2 2" xfId="158"/>
    <cellStyle name="Normal 2 2 2" xfId="1"/>
    <cellStyle name="Normal 2 2 3" xfId="160"/>
    <cellStyle name="Normal 2 2 3 2" xfId="161"/>
    <cellStyle name="Normal 2 2_COREP GL04rev3" xfId="162"/>
    <cellStyle name="Normal 2 3" xfId="7"/>
    <cellStyle name="Normal 2 5" xfId="163"/>
    <cellStyle name="Normal 2 5 2 2 2" xfId="304"/>
    <cellStyle name="Normal 2_~0149226" xfId="164"/>
    <cellStyle name="Normal 3" xfId="3"/>
    <cellStyle name="Normal 3 2" xfId="4"/>
    <cellStyle name="Normal 3 3" xfId="166"/>
    <cellStyle name="Normal 3 4" xfId="167"/>
    <cellStyle name="Normal 3 4 2" xfId="276"/>
    <cellStyle name="Normal 3 5" xfId="275"/>
    <cellStyle name="Normal 3 6" xfId="301"/>
    <cellStyle name="Normal 3 7" xfId="165"/>
    <cellStyle name="Normal 3_~1520012" xfId="168"/>
    <cellStyle name="Normal 4" xfId="6"/>
    <cellStyle name="Normal 4 2" xfId="272"/>
    <cellStyle name="Normal 5" xfId="169"/>
    <cellStyle name="Normal 5 2" xfId="170"/>
    <cellStyle name="Normal 5_20130128_ITS on reporting_Annex I_CA" xfId="171"/>
    <cellStyle name="Normal 6" xfId="172"/>
    <cellStyle name="Normal 7" xfId="173"/>
    <cellStyle name="Normal 7 2" xfId="174"/>
    <cellStyle name="Normal 7 3" xfId="274"/>
    <cellStyle name="Normal 8" xfId="175"/>
    <cellStyle name="Normal 8 2" xfId="273"/>
    <cellStyle name="Normal 9" xfId="300"/>
    <cellStyle name="Normal_BSD05.DEPS" xfId="357"/>
    <cellStyle name="Normale_2011 04 14 Templates for stress test_bcl" xfId="176"/>
    <cellStyle name="Notas" xfId="177"/>
    <cellStyle name="Notas 2" xfId="310"/>
    <cellStyle name="Notas 2 2" xfId="205"/>
    <cellStyle name="Notas 3" xfId="327"/>
    <cellStyle name="Note 2" xfId="178"/>
    <cellStyle name="Note 2 2" xfId="311"/>
    <cellStyle name="Note 2 2 2" xfId="206"/>
    <cellStyle name="Note 2 3" xfId="326"/>
    <cellStyle name="Note 3" xfId="267"/>
    <cellStyle name="Note 3 2" xfId="318"/>
    <cellStyle name="Note 3 2 2" xfId="342"/>
    <cellStyle name="Note 3 3" xfId="133"/>
    <cellStyle name="Összesen" xfId="179"/>
    <cellStyle name="Összesen 2" xfId="312"/>
    <cellStyle name="Összesen 2 2" xfId="343"/>
    <cellStyle name="Összesen 3" xfId="325"/>
    <cellStyle name="Output 2" xfId="181"/>
    <cellStyle name="Output 2 2" xfId="314"/>
    <cellStyle name="Output 2 2 2" xfId="207"/>
    <cellStyle name="Output 2 3" xfId="323"/>
    <cellStyle name="Output 3" xfId="268"/>
    <cellStyle name="Output 3 2" xfId="319"/>
    <cellStyle name="Output 3 2 2" xfId="209"/>
    <cellStyle name="Output 3 3" xfId="157"/>
    <cellStyle name="Output 4" xfId="313"/>
    <cellStyle name="Output 4 2" xfId="344"/>
    <cellStyle name="Output 5" xfId="180"/>
    <cellStyle name="Output 6" xfId="324"/>
    <cellStyle name="Percent" xfId="356" builtinId="5"/>
    <cellStyle name="Percent 2" xfId="277"/>
    <cellStyle name="Porcentual 2" xfId="182"/>
    <cellStyle name="Porcentual 2 2" xfId="183"/>
    <cellStyle name="Porcentual 2 2 2" xfId="279"/>
    <cellStyle name="Porcentual 2 3" xfId="278"/>
    <cellStyle name="Prozent 2" xfId="184"/>
    <cellStyle name="Prozent 2 2" xfId="280"/>
    <cellStyle name="Rossz" xfId="185"/>
    <cellStyle name="Salida" xfId="186"/>
    <cellStyle name="Salida 2" xfId="315"/>
    <cellStyle name="Salida 2 2" xfId="208"/>
    <cellStyle name="Salida 3" xfId="322"/>
    <cellStyle name="Semleges" xfId="187"/>
    <cellStyle name="showExposure" xfId="188"/>
    <cellStyle name="Standard 2" xfId="189"/>
    <cellStyle name="Standard 3" xfId="5"/>
    <cellStyle name="Standard 3 2" xfId="190"/>
    <cellStyle name="Standard 3 2 2" xfId="281"/>
    <cellStyle name="Standard 4" xfId="191"/>
    <cellStyle name="Standard_20100129_1559 Jentsch_COREP ON 20100129 COREP preliminary proposal_CR SA" xfId="316"/>
    <cellStyle name="Számítás" xfId="192"/>
    <cellStyle name="Számítás 2" xfId="350"/>
    <cellStyle name="Számítás 3" xfId="352"/>
    <cellStyle name="Texto de advertencia" xfId="193"/>
    <cellStyle name="Texto explicativo" xfId="194"/>
    <cellStyle name="Title 2" xfId="195"/>
    <cellStyle name="Title 3" xfId="269"/>
    <cellStyle name="Título" xfId="196"/>
    <cellStyle name="Título 1" xfId="197"/>
    <cellStyle name="Título 2" xfId="198"/>
    <cellStyle name="Título 3" xfId="199"/>
    <cellStyle name="Título_20091015 DE_Proposed amendments to CR SEC_MKR" xfId="200"/>
    <cellStyle name="Total 2" xfId="201"/>
    <cellStyle name="Total 2 2" xfId="317"/>
    <cellStyle name="Total 2 2 2" xfId="341"/>
    <cellStyle name="Total 2 3" xfId="349"/>
    <cellStyle name="Total 3" xfId="270"/>
    <cellStyle name="Total 3 2" xfId="320"/>
    <cellStyle name="Total 3 2 2" xfId="210"/>
    <cellStyle name="Total 3 3" xfId="159"/>
    <cellStyle name="Warning Text 2" xfId="203"/>
    <cellStyle name="Warning Text 3" xfId="271"/>
    <cellStyle name="Warning Text 4" xfId="2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7;&#928;&#913;&#929;&#922;&#917;&#921;&#917;&#931;/&#924;&#919;&#925;&#921;&#913;&#921;&#917;&#931;/BETA/6.2020/7211_7.8.2020_&#914;&#917;&#932;&#913;_&#922;&#917;&#934;%20&#917;&#928;&#913;&#929;&#922;&#917;&#921;&#913;%2030.6.2020/&#904;&#947;&#947;&#961;&#945;&#966;&#959;%20&#913;&#957;&#964;&#943;&#947;&#961;&#945;&#966;&#959;%20&#964;&#959;&#965;%20E90_SR01_20200630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Παράμετροι"/>
      <sheetName val="Rules"/>
      <sheetName val="EBA_Χώρες"/>
      <sheetName val="SR01_ΤύποιΥποβολής"/>
      <sheetName val="SR01_ΤύποςΕνοποίησης"/>
    </sheetNames>
    <sheetDataSet>
      <sheetData sheetId="0">
        <row r="15">
          <cell r="D15" t="str">
            <v>Ημερομηνία Στοιχείων :</v>
          </cell>
        </row>
        <row r="16">
          <cell r="D16" t="str">
            <v>Διορθωτική Αποστολή:</v>
          </cell>
        </row>
        <row r="17">
          <cell r="D17" t="str">
            <v>Υποσύστημα :</v>
          </cell>
        </row>
        <row r="18">
          <cell r="D18" t="str">
            <v>Έκδοση Υποδείγματος :</v>
          </cell>
        </row>
        <row r="19">
          <cell r="D19" t="str">
            <v>Υποβολή στοιχείων σε 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workbookViewId="0">
      <selection activeCell="D6" sqref="D6"/>
    </sheetView>
  </sheetViews>
  <sheetFormatPr defaultRowHeight="12.75"/>
  <cols>
    <col min="3" max="3" width="35.75" customWidth="1"/>
    <col min="4" max="4" width="70.875" customWidth="1"/>
    <col min="9" max="9" width="9" customWidth="1"/>
    <col min="10" max="11" width="9" hidden="1" customWidth="1"/>
    <col min="12" max="12" width="0" hidden="1" customWidth="1"/>
  </cols>
  <sheetData>
    <row r="1" spans="1:11">
      <c r="J1" s="251" t="s">
        <v>475</v>
      </c>
      <c r="K1" t="s">
        <v>479</v>
      </c>
    </row>
    <row r="2" spans="1:11" s="251" customFormat="1" ht="18">
      <c r="A2" s="252"/>
      <c r="B2" s="253"/>
      <c r="C2" s="255"/>
      <c r="D2" s="254"/>
      <c r="J2" s="251" t="s">
        <v>476</v>
      </c>
      <c r="K2" s="251" t="s">
        <v>480</v>
      </c>
    </row>
    <row r="3" spans="1:11" s="251" customFormat="1" ht="18">
      <c r="A3" s="252"/>
      <c r="B3" s="253"/>
      <c r="C3" s="256" t="s">
        <v>477</v>
      </c>
      <c r="D3" s="254"/>
      <c r="E3" s="254"/>
      <c r="K3" s="251" t="s">
        <v>483</v>
      </c>
    </row>
    <row r="4" spans="1:11" s="251" customFormat="1" ht="12.75" customHeight="1">
      <c r="A4" s="252"/>
      <c r="B4" s="257"/>
      <c r="C4" s="258"/>
      <c r="D4" s="256"/>
      <c r="K4" s="251" t="s">
        <v>481</v>
      </c>
    </row>
    <row r="5" spans="1:11" s="251" customFormat="1" ht="12.75" customHeight="1" thickBot="1">
      <c r="A5" s="250"/>
      <c r="B5" s="259"/>
      <c r="C5" s="260"/>
      <c r="D5" s="260"/>
    </row>
    <row r="6" spans="1:11" s="251" customFormat="1" ht="12.75" customHeight="1">
      <c r="A6" s="252"/>
      <c r="B6" s="261"/>
      <c r="C6" s="262" t="s">
        <v>468</v>
      </c>
      <c r="D6" s="288"/>
      <c r="E6" s="263"/>
    </row>
    <row r="7" spans="1:11" s="251" customFormat="1" ht="12.75" customHeight="1">
      <c r="A7" s="252"/>
      <c r="B7" s="261"/>
      <c r="C7" s="264"/>
      <c r="D7" s="289"/>
      <c r="E7" s="278"/>
    </row>
    <row r="8" spans="1:11" s="251" customFormat="1" ht="12.75" customHeight="1">
      <c r="A8" s="252"/>
      <c r="B8" s="261"/>
      <c r="C8" s="264" t="s">
        <v>491</v>
      </c>
      <c r="D8" s="289"/>
      <c r="E8" s="278"/>
    </row>
    <row r="9" spans="1:11" s="251" customFormat="1" ht="12.75" customHeight="1">
      <c r="A9" s="252"/>
      <c r="B9" s="261"/>
      <c r="C9" s="264"/>
      <c r="D9" s="289"/>
      <c r="E9" s="278"/>
    </row>
    <row r="10" spans="1:11" s="251" customFormat="1" ht="12.75" customHeight="1">
      <c r="A10" s="252"/>
      <c r="B10" s="261"/>
      <c r="C10" s="264" t="s">
        <v>472</v>
      </c>
      <c r="D10" s="290"/>
      <c r="E10" s="265"/>
    </row>
    <row r="11" spans="1:11" s="251" customFormat="1" ht="14.25" customHeight="1">
      <c r="A11" s="252"/>
      <c r="B11" s="261"/>
      <c r="C11" s="264"/>
      <c r="D11" s="290"/>
      <c r="E11" s="265"/>
      <c r="J11" s="251" t="s">
        <v>489</v>
      </c>
    </row>
    <row r="12" spans="1:11" s="251" customFormat="1" ht="14.25" customHeight="1">
      <c r="A12" s="252"/>
      <c r="B12" s="261"/>
      <c r="C12" s="264" t="s">
        <v>487</v>
      </c>
      <c r="D12" s="290"/>
      <c r="E12" s="265"/>
      <c r="J12" s="251" t="s">
        <v>490</v>
      </c>
    </row>
    <row r="13" spans="1:11" s="251" customFormat="1" ht="14.25" customHeight="1">
      <c r="A13" s="252"/>
      <c r="B13" s="261"/>
      <c r="C13" s="264"/>
      <c r="D13" s="290"/>
      <c r="E13" s="265"/>
    </row>
    <row r="14" spans="1:11" s="251" customFormat="1" ht="12.75" customHeight="1">
      <c r="A14" s="252"/>
      <c r="B14" s="261"/>
      <c r="C14" s="269" t="s">
        <v>478</v>
      </c>
      <c r="D14" s="291"/>
      <c r="E14" s="271"/>
    </row>
    <row r="15" spans="1:11" s="251" customFormat="1" ht="12.75" customHeight="1">
      <c r="A15" s="252"/>
      <c r="B15" s="261"/>
      <c r="C15" s="264"/>
      <c r="D15" s="290"/>
      <c r="E15" s="265"/>
    </row>
    <row r="16" spans="1:11" s="251" customFormat="1" ht="12.75" customHeight="1">
      <c r="A16" s="252"/>
      <c r="B16" s="261"/>
      <c r="C16" s="264" t="s">
        <v>488</v>
      </c>
      <c r="D16" s="290"/>
      <c r="E16" s="265"/>
    </row>
    <row r="17" spans="1:10" s="251" customFormat="1" ht="12.75" customHeight="1">
      <c r="A17" s="252"/>
      <c r="B17" s="261"/>
      <c r="C17" s="264"/>
      <c r="D17" s="290"/>
      <c r="E17" s="265"/>
    </row>
    <row r="18" spans="1:10" s="251" customFormat="1" ht="12.75" customHeight="1">
      <c r="A18" s="252"/>
      <c r="B18" s="261"/>
      <c r="C18" s="264" t="s">
        <v>482</v>
      </c>
      <c r="D18" s="290"/>
      <c r="E18" s="265"/>
    </row>
    <row r="19" spans="1:10" s="251" customFormat="1" ht="12.75" customHeight="1">
      <c r="A19" s="252"/>
      <c r="B19" s="261"/>
      <c r="C19" s="264"/>
      <c r="D19" s="290"/>
      <c r="E19" s="265"/>
    </row>
    <row r="20" spans="1:10" s="251" customFormat="1" ht="12.75" customHeight="1">
      <c r="A20" s="252"/>
      <c r="B20" s="261"/>
      <c r="C20" s="264" t="s">
        <v>492</v>
      </c>
      <c r="D20" s="266"/>
      <c r="E20" s="267"/>
    </row>
    <row r="21" spans="1:10" s="251" customFormat="1" ht="12.75" customHeight="1">
      <c r="A21" s="252"/>
      <c r="B21" s="261"/>
      <c r="C21" s="264"/>
      <c r="D21" s="266"/>
      <c r="E21" s="267"/>
    </row>
    <row r="22" spans="1:10" s="251" customFormat="1" ht="12.75" customHeight="1">
      <c r="A22" s="252"/>
      <c r="B22" s="261"/>
      <c r="C22" s="264" t="s">
        <v>473</v>
      </c>
      <c r="D22" s="266"/>
      <c r="E22" s="267"/>
    </row>
    <row r="23" spans="1:10" s="251" customFormat="1" ht="12.75" customHeight="1">
      <c r="A23" s="252"/>
      <c r="B23" s="261"/>
      <c r="C23" s="264"/>
      <c r="D23" s="266"/>
      <c r="E23" s="267"/>
    </row>
    <row r="24" spans="1:10" s="251" customFormat="1" ht="12.75" customHeight="1">
      <c r="A24" s="252"/>
      <c r="B24" s="261"/>
      <c r="C24" s="264" t="s">
        <v>474</v>
      </c>
      <c r="D24" s="266"/>
      <c r="E24" s="267"/>
    </row>
    <row r="25" spans="1:10" s="251" customFormat="1" ht="12.75" customHeight="1">
      <c r="A25" s="252"/>
      <c r="B25" s="261"/>
      <c r="C25" s="264"/>
      <c r="D25" s="266"/>
      <c r="E25" s="267"/>
    </row>
    <row r="26" spans="1:10" s="251" customFormat="1" ht="12.75" customHeight="1">
      <c r="A26" s="252"/>
      <c r="B26" s="261"/>
      <c r="C26" s="264" t="s">
        <v>469</v>
      </c>
      <c r="D26" s="277"/>
      <c r="E26" s="268"/>
    </row>
    <row r="27" spans="1:10" s="251" customFormat="1" ht="12.75" customHeight="1">
      <c r="A27" s="252"/>
      <c r="B27" s="261"/>
      <c r="C27" s="269"/>
      <c r="D27" s="270"/>
      <c r="E27" s="271"/>
    </row>
    <row r="28" spans="1:10" s="251" customFormat="1" ht="12.75" customHeight="1" thickBot="1">
      <c r="A28" s="252"/>
      <c r="B28" s="261"/>
      <c r="C28" s="272" t="s">
        <v>470</v>
      </c>
      <c r="D28" s="276" t="s">
        <v>471</v>
      </c>
      <c r="E28" s="273"/>
    </row>
    <row r="29" spans="1:10" s="251" customFormat="1" ht="12.75" customHeight="1">
      <c r="A29" s="252"/>
      <c r="B29" s="274"/>
      <c r="C29" s="275"/>
      <c r="D29" s="275"/>
      <c r="J29"/>
    </row>
    <row r="35" spans="3:3">
      <c r="C35" s="281" t="s">
        <v>485</v>
      </c>
    </row>
    <row r="36" spans="3:3">
      <c r="C36" s="280" t="s">
        <v>493</v>
      </c>
    </row>
    <row r="37" spans="3:3">
      <c r="C37" s="280" t="s">
        <v>486</v>
      </c>
    </row>
  </sheetData>
  <sheetProtection password="CF66" sheet="1" objects="1" scenarios="1" selectLockedCells="1"/>
  <dataValidations count="4">
    <dataValidation showInputMessage="1" showErrorMessage="1" sqref="E14 E27"/>
    <dataValidation type="list" showInputMessage="1" showErrorMessage="1" prompt="ΑΤΟΜΙΚΗ / ΕΝΟΠΟΙΗΜΕΝΗ" sqref="D14 D27">
      <formula1>$J$1:$J$2</formula1>
    </dataValidation>
    <dataValidation type="list" allowBlank="1" showInputMessage="1" showErrorMessage="1" prompt="Επιλογή από λίστα" sqref="D18">
      <formula1>$K$1:$K$4</formula1>
    </dataValidation>
    <dataValidation type="list" allowBlank="1" showInputMessage="1" showErrorMessage="1" sqref="D12">
      <formula1>$J$11:$J$12</formula1>
    </dataValidation>
  </dataValidations>
  <pageMargins left="0.7" right="0.7" top="0.75" bottom="0.75" header="0.3" footer="0.3"/>
  <pageSetup paperSize="9" orientation="portrait" r:id="rId1"/>
  <ignoredErrors>
    <ignoredError sqref="D2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76"/>
  <sheetViews>
    <sheetView topLeftCell="A43" zoomScaleNormal="100" workbookViewId="0">
      <selection activeCell="F9" sqref="F9"/>
    </sheetView>
  </sheetViews>
  <sheetFormatPr defaultRowHeight="15"/>
  <cols>
    <col min="1" max="1" width="1.125" style="185" customWidth="1"/>
    <col min="2" max="3" width="9.5" style="170" customWidth="1"/>
    <col min="4" max="4" width="10.5" style="170" customWidth="1"/>
    <col min="5" max="5" width="13.125" style="170" customWidth="1"/>
    <col min="6" max="6" width="25.125" style="170" customWidth="1"/>
    <col min="7" max="7" width="17.125" style="170" customWidth="1"/>
    <col min="8" max="8" width="16.125" style="170" customWidth="1"/>
    <col min="9" max="9" width="18.5" style="170" customWidth="1"/>
    <col min="10" max="10" width="16" style="170" customWidth="1"/>
    <col min="11" max="11" width="9.5" style="170" customWidth="1"/>
    <col min="12" max="12" width="13.125" style="170" customWidth="1"/>
    <col min="13" max="16384" width="9" style="170"/>
  </cols>
  <sheetData>
    <row r="1" spans="1:9" ht="18.75" customHeight="1">
      <c r="A1" s="180"/>
      <c r="B1" s="181" t="s">
        <v>429</v>
      </c>
      <c r="C1" s="182"/>
      <c r="D1" s="182"/>
      <c r="E1" s="182"/>
      <c r="F1" s="182"/>
      <c r="G1" s="183"/>
      <c r="I1" s="26"/>
    </row>
    <row r="2" spans="1:9" s="185" customFormat="1" ht="18.75" customHeight="1">
      <c r="A2" s="180"/>
      <c r="B2" s="180"/>
      <c r="C2" s="184"/>
      <c r="D2" s="184"/>
      <c r="E2" s="184"/>
      <c r="F2" s="184"/>
      <c r="I2" s="26"/>
    </row>
    <row r="3" spans="1:9" ht="15.75" thickBot="1">
      <c r="A3" s="184"/>
      <c r="B3" s="184"/>
      <c r="C3" s="184"/>
      <c r="D3" s="184"/>
      <c r="E3" s="184"/>
      <c r="F3" s="184"/>
      <c r="I3" s="26"/>
    </row>
    <row r="4" spans="1:9" s="171" customFormat="1" ht="19.5" customHeight="1" thickBot="1">
      <c r="A4" s="186"/>
      <c r="B4" s="187" t="s">
        <v>430</v>
      </c>
      <c r="C4" s="188"/>
      <c r="D4" s="188"/>
      <c r="E4" s="188"/>
      <c r="F4" s="188"/>
      <c r="G4" s="189"/>
    </row>
    <row r="5" spans="1:9" ht="15.75" thickBot="1">
      <c r="B5" s="190"/>
      <c r="C5" s="190"/>
      <c r="D5" s="190"/>
      <c r="E5" s="190"/>
      <c r="F5" s="190"/>
    </row>
    <row r="6" spans="1:9" ht="12.75" customHeight="1">
      <c r="B6" s="398" t="s">
        <v>131</v>
      </c>
      <c r="C6" s="399"/>
      <c r="D6" s="399"/>
      <c r="E6" s="400"/>
      <c r="F6" s="370" t="s">
        <v>358</v>
      </c>
      <c r="G6" s="191"/>
    </row>
    <row r="7" spans="1:9" ht="45">
      <c r="B7" s="192" t="s">
        <v>255</v>
      </c>
      <c r="C7" s="61" t="s">
        <v>290</v>
      </c>
      <c r="D7" s="61" t="s">
        <v>87</v>
      </c>
      <c r="E7" s="61" t="s">
        <v>86</v>
      </c>
      <c r="F7" s="383"/>
      <c r="G7" s="193" t="s">
        <v>42</v>
      </c>
    </row>
    <row r="8" spans="1:9">
      <c r="B8" s="194" t="s">
        <v>6</v>
      </c>
      <c r="C8" s="195" t="s">
        <v>7</v>
      </c>
      <c r="D8" s="177" t="s">
        <v>8</v>
      </c>
      <c r="E8" s="177" t="s">
        <v>9</v>
      </c>
      <c r="F8" s="196" t="s">
        <v>10</v>
      </c>
      <c r="G8" s="194" t="s">
        <v>11</v>
      </c>
    </row>
    <row r="9" spans="1:9">
      <c r="B9" s="304"/>
      <c r="C9" s="305"/>
      <c r="D9" s="305"/>
      <c r="E9" s="302"/>
      <c r="F9" s="305"/>
      <c r="G9" s="332" t="e">
        <f>F9/SUM($F$9:$F$13)</f>
        <v>#DIV/0!</v>
      </c>
    </row>
    <row r="10" spans="1:9">
      <c r="B10" s="304"/>
      <c r="C10" s="305"/>
      <c r="D10" s="305"/>
      <c r="E10" s="302"/>
      <c r="F10" s="305"/>
      <c r="G10" s="332" t="e">
        <f t="shared" ref="G10:G13" si="0">F10/SUM($F$9:$F$13)</f>
        <v>#DIV/0!</v>
      </c>
    </row>
    <row r="11" spans="1:9">
      <c r="B11" s="304"/>
      <c r="C11" s="305"/>
      <c r="D11" s="305"/>
      <c r="E11" s="302"/>
      <c r="F11" s="305"/>
      <c r="G11" s="332" t="e">
        <f t="shared" si="0"/>
        <v>#DIV/0!</v>
      </c>
    </row>
    <row r="12" spans="1:9">
      <c r="B12" s="304"/>
      <c r="C12" s="305"/>
      <c r="D12" s="305"/>
      <c r="E12" s="302"/>
      <c r="F12" s="305"/>
      <c r="G12" s="332" t="e">
        <f t="shared" si="0"/>
        <v>#DIV/0!</v>
      </c>
    </row>
    <row r="13" spans="1:9" s="178" customFormat="1" ht="15.75" thickBot="1">
      <c r="B13" s="306"/>
      <c r="C13" s="307"/>
      <c r="D13" s="307"/>
      <c r="E13" s="308"/>
      <c r="F13" s="307"/>
      <c r="G13" s="332" t="e">
        <f t="shared" si="0"/>
        <v>#DIV/0!</v>
      </c>
    </row>
    <row r="14" spans="1:9" s="178" customFormat="1">
      <c r="B14" s="246"/>
      <c r="C14" s="246"/>
      <c r="D14" s="246"/>
      <c r="F14" s="246"/>
      <c r="G14" s="246"/>
    </row>
    <row r="15" spans="1:9" s="178" customFormat="1" ht="15.75" thickBot="1">
      <c r="D15" s="197"/>
      <c r="E15" s="197"/>
      <c r="F15" s="197"/>
    </row>
    <row r="16" spans="1:9" s="171" customFormat="1" ht="19.5" customHeight="1" thickBot="1">
      <c r="A16" s="186"/>
      <c r="B16" s="187" t="s">
        <v>297</v>
      </c>
      <c r="C16" s="188"/>
      <c r="D16" s="188"/>
      <c r="E16" s="188"/>
      <c r="F16" s="188"/>
      <c r="G16" s="189"/>
    </row>
    <row r="17" spans="1:10" ht="15.75" thickBot="1">
      <c r="F17" s="178"/>
      <c r="G17" s="178"/>
      <c r="I17" s="178"/>
      <c r="J17" s="178"/>
    </row>
    <row r="18" spans="1:10" ht="24" customHeight="1">
      <c r="B18" s="384" t="s">
        <v>131</v>
      </c>
      <c r="C18" s="401"/>
      <c r="D18" s="401"/>
      <c r="E18" s="402"/>
      <c r="F18" s="384" t="s">
        <v>43</v>
      </c>
      <c r="G18" s="191"/>
      <c r="I18" s="178"/>
      <c r="J18" s="178"/>
    </row>
    <row r="19" spans="1:10" ht="45">
      <c r="B19" s="198" t="s">
        <v>255</v>
      </c>
      <c r="C19" s="199" t="s">
        <v>290</v>
      </c>
      <c r="D19" s="199" t="s">
        <v>87</v>
      </c>
      <c r="E19" s="61" t="s">
        <v>86</v>
      </c>
      <c r="F19" s="385"/>
      <c r="G19" s="200" t="s">
        <v>92</v>
      </c>
    </row>
    <row r="20" spans="1:10" s="178" customFormat="1">
      <c r="B20" s="194" t="s">
        <v>6</v>
      </c>
      <c r="C20" s="195" t="s">
        <v>7</v>
      </c>
      <c r="D20" s="177" t="s">
        <v>8</v>
      </c>
      <c r="E20" s="177" t="s">
        <v>9</v>
      </c>
      <c r="F20" s="196" t="s">
        <v>10</v>
      </c>
      <c r="G20" s="194" t="s">
        <v>11</v>
      </c>
    </row>
    <row r="21" spans="1:10">
      <c r="B21" s="304"/>
      <c r="C21" s="305"/>
      <c r="D21" s="305"/>
      <c r="E21" s="302"/>
      <c r="F21" s="305"/>
      <c r="G21" s="332" t="e">
        <f>F21/SUM($F$21:$F$25)</f>
        <v>#DIV/0!</v>
      </c>
    </row>
    <row r="22" spans="1:10">
      <c r="B22" s="304"/>
      <c r="C22" s="305"/>
      <c r="D22" s="305"/>
      <c r="E22" s="302"/>
      <c r="F22" s="305"/>
      <c r="G22" s="333" t="e">
        <f>F22/SUM($F$21:$F$25)</f>
        <v>#DIV/0!</v>
      </c>
    </row>
    <row r="23" spans="1:10">
      <c r="B23" s="304"/>
      <c r="C23" s="305"/>
      <c r="D23" s="305"/>
      <c r="E23" s="302"/>
      <c r="F23" s="305"/>
      <c r="G23" s="334" t="e">
        <f>F23/SUM($F$21:$F$25)</f>
        <v>#DIV/0!</v>
      </c>
    </row>
    <row r="24" spans="1:10">
      <c r="B24" s="304"/>
      <c r="C24" s="305"/>
      <c r="D24" s="305"/>
      <c r="E24" s="302"/>
      <c r="F24" s="305"/>
      <c r="G24" s="333" t="e">
        <f>F24/SUM($F$21:$F$25)</f>
        <v>#DIV/0!</v>
      </c>
    </row>
    <row r="25" spans="1:10" ht="15.75" thickBot="1">
      <c r="B25" s="306"/>
      <c r="C25" s="307"/>
      <c r="D25" s="307"/>
      <c r="E25" s="308"/>
      <c r="F25" s="307"/>
      <c r="G25" s="335" t="e">
        <f>F25/SUM($F$21:$F$25)</f>
        <v>#DIV/0!</v>
      </c>
    </row>
    <row r="26" spans="1:10">
      <c r="B26" s="246"/>
      <c r="C26" s="246"/>
      <c r="D26" s="246"/>
      <c r="E26" s="178"/>
      <c r="F26" s="246"/>
      <c r="G26" s="246"/>
    </row>
    <row r="27" spans="1:10" s="185" customFormat="1" ht="14.25" customHeight="1">
      <c r="B27" s="178"/>
      <c r="C27" s="178"/>
      <c r="D27" s="197"/>
      <c r="E27" s="197"/>
      <c r="F27" s="178"/>
    </row>
    <row r="28" spans="1:10" s="185" customFormat="1" ht="15.75" thickBot="1">
      <c r="B28" s="178"/>
      <c r="C28" s="178"/>
      <c r="D28" s="197"/>
      <c r="E28" s="197"/>
      <c r="F28" s="178"/>
    </row>
    <row r="29" spans="1:10" s="171" customFormat="1" ht="19.5" customHeight="1" thickBot="1">
      <c r="A29" s="186"/>
      <c r="B29" s="187" t="s">
        <v>298</v>
      </c>
      <c r="C29" s="188"/>
      <c r="D29" s="188"/>
      <c r="E29" s="188"/>
      <c r="F29" s="188"/>
      <c r="G29" s="189"/>
    </row>
    <row r="30" spans="1:10" s="185" customFormat="1" ht="15.75" thickBot="1">
      <c r="B30" s="178"/>
      <c r="C30" s="178"/>
      <c r="D30" s="197"/>
      <c r="E30" s="197"/>
      <c r="F30" s="178"/>
    </row>
    <row r="31" spans="1:10" s="201" customFormat="1" ht="13.5" customHeight="1" thickBot="1">
      <c r="B31" s="390" t="s">
        <v>373</v>
      </c>
      <c r="C31" s="391"/>
      <c r="D31" s="391"/>
      <c r="E31" s="392"/>
      <c r="F31" s="394" t="s">
        <v>406</v>
      </c>
      <c r="G31" s="395"/>
      <c r="H31" s="202"/>
      <c r="I31" s="202"/>
    </row>
    <row r="32" spans="1:10" s="202" customFormat="1" ht="12" customHeight="1">
      <c r="A32" s="201"/>
      <c r="B32" s="393" t="s">
        <v>255</v>
      </c>
      <c r="C32" s="386" t="s">
        <v>290</v>
      </c>
      <c r="D32" s="386" t="s">
        <v>87</v>
      </c>
      <c r="E32" s="61" t="s">
        <v>86</v>
      </c>
      <c r="F32" s="388" t="s">
        <v>380</v>
      </c>
      <c r="G32" s="396" t="s">
        <v>381</v>
      </c>
    </row>
    <row r="33" spans="1:12" s="202" customFormat="1" ht="32.25" customHeight="1">
      <c r="A33" s="201"/>
      <c r="B33" s="378"/>
      <c r="C33" s="387"/>
      <c r="D33" s="387"/>
      <c r="E33" s="177"/>
      <c r="F33" s="389"/>
      <c r="G33" s="397"/>
    </row>
    <row r="34" spans="1:12" s="202" customFormat="1">
      <c r="A34" s="201"/>
      <c r="B34" s="203" t="s">
        <v>6</v>
      </c>
      <c r="C34" s="204" t="s">
        <v>7</v>
      </c>
      <c r="D34" s="204" t="s">
        <v>8</v>
      </c>
      <c r="E34" s="61" t="s">
        <v>9</v>
      </c>
      <c r="F34" s="203" t="s">
        <v>10</v>
      </c>
      <c r="G34" s="205" t="s">
        <v>11</v>
      </c>
    </row>
    <row r="35" spans="1:12" s="178" customFormat="1">
      <c r="B35" s="304"/>
      <c r="C35" s="305"/>
      <c r="D35" s="305"/>
      <c r="E35" s="302"/>
      <c r="F35" s="305"/>
      <c r="G35" s="309"/>
      <c r="H35" s="202"/>
      <c r="I35" s="202"/>
    </row>
    <row r="36" spans="1:12" s="178" customFormat="1">
      <c r="B36" s="304"/>
      <c r="C36" s="305"/>
      <c r="D36" s="305"/>
      <c r="E36" s="302"/>
      <c r="F36" s="305"/>
      <c r="G36" s="309"/>
      <c r="H36" s="202"/>
      <c r="I36" s="202"/>
    </row>
    <row r="37" spans="1:12" s="178" customFormat="1">
      <c r="B37" s="304"/>
      <c r="C37" s="305"/>
      <c r="D37" s="305"/>
      <c r="E37" s="302"/>
      <c r="F37" s="305"/>
      <c r="G37" s="309"/>
      <c r="H37" s="202"/>
      <c r="I37" s="202"/>
    </row>
    <row r="38" spans="1:12" s="178" customFormat="1">
      <c r="B38" s="304"/>
      <c r="C38" s="305"/>
      <c r="D38" s="305"/>
      <c r="E38" s="302"/>
      <c r="F38" s="305"/>
      <c r="G38" s="309"/>
      <c r="H38" s="202"/>
      <c r="I38" s="202"/>
    </row>
    <row r="39" spans="1:12" s="178" customFormat="1" ht="15.75" thickBot="1">
      <c r="B39" s="306"/>
      <c r="C39" s="307"/>
      <c r="D39" s="307"/>
      <c r="E39" s="308"/>
      <c r="F39" s="307"/>
      <c r="G39" s="310"/>
      <c r="H39" s="202"/>
      <c r="I39" s="202"/>
    </row>
    <row r="40" spans="1:12" s="178" customFormat="1"/>
    <row r="41" spans="1:12" s="178" customFormat="1" ht="15.75" thickBot="1"/>
    <row r="42" spans="1:12" s="171" customFormat="1" ht="19.5" customHeight="1" thickBot="1">
      <c r="A42" s="186"/>
      <c r="B42" s="187" t="s">
        <v>299</v>
      </c>
      <c r="C42" s="188"/>
      <c r="D42" s="188"/>
      <c r="E42" s="188"/>
      <c r="F42" s="188"/>
      <c r="G42" s="188"/>
      <c r="H42" s="188"/>
      <c r="I42" s="188"/>
      <c r="J42" s="188"/>
      <c r="K42" s="188"/>
      <c r="L42" s="189"/>
    </row>
    <row r="43" spans="1:12" s="178" customFormat="1" ht="15.75" thickBot="1"/>
    <row r="44" spans="1:12" s="178" customFormat="1" ht="15" customHeight="1">
      <c r="B44" s="384" t="s">
        <v>130</v>
      </c>
      <c r="C44" s="401"/>
      <c r="D44" s="401"/>
      <c r="E44" s="402"/>
      <c r="F44" s="370" t="s">
        <v>407</v>
      </c>
      <c r="G44" s="371"/>
      <c r="H44" s="371"/>
      <c r="I44" s="371"/>
      <c r="J44" s="371"/>
      <c r="K44" s="371"/>
      <c r="L44" s="372"/>
    </row>
    <row r="45" spans="1:12" s="178" customFormat="1" ht="27.75" customHeight="1">
      <c r="B45" s="377" t="s">
        <v>255</v>
      </c>
      <c r="C45" s="379" t="s">
        <v>290</v>
      </c>
      <c r="D45" s="379" t="s">
        <v>87</v>
      </c>
      <c r="E45" s="381" t="s">
        <v>86</v>
      </c>
      <c r="F45" s="377" t="s">
        <v>376</v>
      </c>
      <c r="G45" s="373" t="s">
        <v>374</v>
      </c>
      <c r="H45" s="374"/>
      <c r="I45" s="374"/>
      <c r="J45" s="375"/>
      <c r="K45" s="373" t="s">
        <v>383</v>
      </c>
      <c r="L45" s="376"/>
    </row>
    <row r="46" spans="1:12" ht="83.25" customHeight="1">
      <c r="B46" s="378"/>
      <c r="C46" s="380"/>
      <c r="D46" s="380"/>
      <c r="E46" s="382"/>
      <c r="F46" s="378"/>
      <c r="G46" s="176" t="s">
        <v>377</v>
      </c>
      <c r="H46" s="176" t="s">
        <v>378</v>
      </c>
      <c r="I46" s="176" t="s">
        <v>382</v>
      </c>
      <c r="J46" s="206" t="s">
        <v>375</v>
      </c>
      <c r="K46" s="176" t="s">
        <v>1</v>
      </c>
      <c r="L46" s="207" t="s">
        <v>379</v>
      </c>
    </row>
    <row r="47" spans="1:12">
      <c r="B47" s="203" t="s">
        <v>6</v>
      </c>
      <c r="C47" s="208" t="s">
        <v>7</v>
      </c>
      <c r="D47" s="204" t="s">
        <v>8</v>
      </c>
      <c r="E47" s="61" t="s">
        <v>9</v>
      </c>
      <c r="F47" s="209" t="s">
        <v>10</v>
      </c>
      <c r="G47" s="204" t="s">
        <v>11</v>
      </c>
      <c r="H47" s="210" t="s">
        <v>12</v>
      </c>
      <c r="I47" s="204" t="s">
        <v>13</v>
      </c>
      <c r="J47" s="204" t="s">
        <v>14</v>
      </c>
      <c r="K47" s="204" t="s">
        <v>15</v>
      </c>
      <c r="L47" s="211" t="s">
        <v>16</v>
      </c>
    </row>
    <row r="48" spans="1:12">
      <c r="B48" s="304"/>
      <c r="C48" s="305"/>
      <c r="D48" s="305"/>
      <c r="E48" s="302"/>
      <c r="F48" s="336">
        <f>G48+H48+K48</f>
        <v>0</v>
      </c>
      <c r="G48" s="305"/>
      <c r="H48" s="305"/>
      <c r="I48" s="305"/>
      <c r="J48" s="305"/>
      <c r="K48" s="305"/>
      <c r="L48" s="309"/>
    </row>
    <row r="49" spans="1:12">
      <c r="B49" s="304"/>
      <c r="C49" s="305"/>
      <c r="D49" s="305"/>
      <c r="E49" s="302"/>
      <c r="F49" s="336">
        <f>G49+H49+K49</f>
        <v>0</v>
      </c>
      <c r="G49" s="305"/>
      <c r="H49" s="305"/>
      <c r="I49" s="305"/>
      <c r="J49" s="305"/>
      <c r="K49" s="305"/>
      <c r="L49" s="309"/>
    </row>
    <row r="50" spans="1:12">
      <c r="B50" s="304"/>
      <c r="C50" s="305"/>
      <c r="D50" s="305"/>
      <c r="E50" s="302"/>
      <c r="F50" s="336">
        <f>G50+H50+K50</f>
        <v>0</v>
      </c>
      <c r="G50" s="305"/>
      <c r="H50" s="305"/>
      <c r="I50" s="305"/>
      <c r="J50" s="305"/>
      <c r="K50" s="305"/>
      <c r="L50" s="309"/>
    </row>
    <row r="51" spans="1:12">
      <c r="B51" s="304"/>
      <c r="C51" s="305"/>
      <c r="D51" s="305"/>
      <c r="E51" s="302"/>
      <c r="F51" s="336">
        <f>G51+H51+K51</f>
        <v>0</v>
      </c>
      <c r="G51" s="305"/>
      <c r="H51" s="305"/>
      <c r="I51" s="305"/>
      <c r="J51" s="305"/>
      <c r="K51" s="305"/>
      <c r="L51" s="309"/>
    </row>
    <row r="52" spans="1:12" ht="15.75" thickBot="1">
      <c r="B52" s="306"/>
      <c r="C52" s="307"/>
      <c r="D52" s="307"/>
      <c r="E52" s="308"/>
      <c r="F52" s="337">
        <f>G52+H52+K52</f>
        <v>0</v>
      </c>
      <c r="G52" s="307"/>
      <c r="H52" s="307"/>
      <c r="I52" s="307"/>
      <c r="J52" s="307"/>
      <c r="K52" s="307"/>
      <c r="L52" s="310"/>
    </row>
    <row r="53" spans="1:12" s="178" customFormat="1"/>
    <row r="54" spans="1:12" s="178" customFormat="1" ht="15.75" thickBot="1"/>
    <row r="55" spans="1:12" s="171" customFormat="1" ht="19.5" customHeight="1" thickBot="1">
      <c r="A55" s="186"/>
      <c r="B55" s="187" t="s">
        <v>300</v>
      </c>
      <c r="C55" s="188"/>
      <c r="D55" s="188"/>
      <c r="E55" s="188"/>
      <c r="F55" s="189"/>
      <c r="G55" s="170"/>
    </row>
    <row r="56" spans="1:12" s="178" customFormat="1" ht="15.75" thickBot="1"/>
    <row r="57" spans="1:12" s="178" customFormat="1" ht="12.75" customHeight="1">
      <c r="B57" s="398" t="s">
        <v>129</v>
      </c>
      <c r="C57" s="399"/>
      <c r="D57" s="399"/>
      <c r="E57" s="400"/>
      <c r="F57" s="212" t="s">
        <v>89</v>
      </c>
    </row>
    <row r="58" spans="1:12" ht="60">
      <c r="B58" s="192" t="s">
        <v>255</v>
      </c>
      <c r="C58" s="176" t="s">
        <v>290</v>
      </c>
      <c r="D58" s="176" t="s">
        <v>87</v>
      </c>
      <c r="E58" s="61" t="s">
        <v>86</v>
      </c>
      <c r="F58" s="213" t="s">
        <v>132</v>
      </c>
    </row>
    <row r="59" spans="1:12">
      <c r="B59" s="194" t="s">
        <v>6</v>
      </c>
      <c r="C59" s="195" t="s">
        <v>7</v>
      </c>
      <c r="D59" s="177" t="s">
        <v>8</v>
      </c>
      <c r="E59" s="177" t="s">
        <v>9</v>
      </c>
      <c r="F59" s="196" t="s">
        <v>10</v>
      </c>
    </row>
    <row r="60" spans="1:12" s="178" customFormat="1">
      <c r="B60" s="304"/>
      <c r="C60" s="305"/>
      <c r="D60" s="305"/>
      <c r="E60" s="302"/>
      <c r="F60" s="309"/>
    </row>
    <row r="61" spans="1:12" s="178" customFormat="1">
      <c r="B61" s="304"/>
      <c r="C61" s="305"/>
      <c r="D61" s="305"/>
      <c r="E61" s="302"/>
      <c r="F61" s="309"/>
    </row>
    <row r="62" spans="1:12" s="178" customFormat="1">
      <c r="B62" s="304"/>
      <c r="C62" s="305"/>
      <c r="D62" s="305"/>
      <c r="E62" s="302"/>
      <c r="F62" s="309"/>
    </row>
    <row r="63" spans="1:12" s="178" customFormat="1">
      <c r="B63" s="304"/>
      <c r="C63" s="305"/>
      <c r="D63" s="305"/>
      <c r="E63" s="302"/>
      <c r="F63" s="309"/>
    </row>
    <row r="64" spans="1:12" s="178" customFormat="1" ht="15.75" thickBot="1">
      <c r="B64" s="306"/>
      <c r="C64" s="307"/>
      <c r="D64" s="307"/>
      <c r="E64" s="308"/>
      <c r="F64" s="310"/>
    </row>
    <row r="65" spans="1:7" s="178" customFormat="1"/>
    <row r="66" spans="1:7" s="178" customFormat="1" ht="15.75" thickBot="1"/>
    <row r="67" spans="1:7" s="171" customFormat="1" ht="19.5" customHeight="1" thickBot="1">
      <c r="A67" s="186"/>
      <c r="B67" s="187" t="s">
        <v>301</v>
      </c>
      <c r="C67" s="188"/>
      <c r="D67" s="188"/>
      <c r="E67" s="188"/>
      <c r="F67" s="189"/>
      <c r="G67" s="170"/>
    </row>
    <row r="68" spans="1:7" s="178" customFormat="1" ht="15.75" thickBot="1"/>
    <row r="69" spans="1:7" s="178" customFormat="1" ht="24.75" customHeight="1">
      <c r="B69" s="398" t="s">
        <v>129</v>
      </c>
      <c r="C69" s="399"/>
      <c r="D69" s="399"/>
      <c r="E69" s="400"/>
      <c r="F69" s="214" t="s">
        <v>88</v>
      </c>
      <c r="G69" s="215"/>
    </row>
    <row r="70" spans="1:7" ht="75">
      <c r="B70" s="192" t="s">
        <v>255</v>
      </c>
      <c r="C70" s="61" t="s">
        <v>290</v>
      </c>
      <c r="D70" s="61" t="s">
        <v>87</v>
      </c>
      <c r="E70" s="61" t="s">
        <v>86</v>
      </c>
      <c r="F70" s="213" t="s">
        <v>417</v>
      </c>
      <c r="G70" s="216"/>
    </row>
    <row r="71" spans="1:7">
      <c r="B71" s="194" t="s">
        <v>6</v>
      </c>
      <c r="C71" s="195" t="s">
        <v>7</v>
      </c>
      <c r="D71" s="177" t="s">
        <v>8</v>
      </c>
      <c r="E71" s="177" t="s">
        <v>9</v>
      </c>
      <c r="F71" s="196" t="s">
        <v>10</v>
      </c>
      <c r="G71" s="175"/>
    </row>
    <row r="72" spans="1:7">
      <c r="B72" s="304"/>
      <c r="C72" s="305"/>
      <c r="D72" s="305"/>
      <c r="E72" s="302"/>
      <c r="F72" s="309"/>
      <c r="G72" s="178"/>
    </row>
    <row r="73" spans="1:7">
      <c r="B73" s="304"/>
      <c r="C73" s="305"/>
      <c r="D73" s="305"/>
      <c r="E73" s="302"/>
      <c r="F73" s="309"/>
    </row>
    <row r="74" spans="1:7">
      <c r="B74" s="304"/>
      <c r="C74" s="305"/>
      <c r="D74" s="305"/>
      <c r="E74" s="302"/>
      <c r="F74" s="309"/>
    </row>
    <row r="75" spans="1:7">
      <c r="B75" s="304"/>
      <c r="C75" s="305"/>
      <c r="D75" s="305"/>
      <c r="E75" s="302"/>
      <c r="F75" s="309"/>
    </row>
    <row r="76" spans="1:7" ht="15.75" thickBot="1">
      <c r="B76" s="306"/>
      <c r="C76" s="307"/>
      <c r="D76" s="307"/>
      <c r="E76" s="308"/>
      <c r="F76" s="310"/>
    </row>
  </sheetData>
  <sheetProtection password="CF66" sheet="1" objects="1" scenarios="1"/>
  <mergeCells count="22">
    <mergeCell ref="B57:E57"/>
    <mergeCell ref="B69:E69"/>
    <mergeCell ref="B18:E18"/>
    <mergeCell ref="B44:E44"/>
    <mergeCell ref="B6:E6"/>
    <mergeCell ref="F6:F7"/>
    <mergeCell ref="F18:F19"/>
    <mergeCell ref="D32:D33"/>
    <mergeCell ref="F32:F33"/>
    <mergeCell ref="B31:E31"/>
    <mergeCell ref="B32:B33"/>
    <mergeCell ref="C32:C33"/>
    <mergeCell ref="F31:G31"/>
    <mergeCell ref="G32:G33"/>
    <mergeCell ref="F44:L44"/>
    <mergeCell ref="G45:J45"/>
    <mergeCell ref="K45:L45"/>
    <mergeCell ref="B45:B46"/>
    <mergeCell ref="C45:C46"/>
    <mergeCell ref="D45:D46"/>
    <mergeCell ref="E45:E46"/>
    <mergeCell ref="F45:F46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zoomScale="80" zoomScaleNormal="80" workbookViewId="0">
      <selection activeCell="C28" sqref="C28:C31"/>
    </sheetView>
  </sheetViews>
  <sheetFormatPr defaultRowHeight="14.25"/>
  <cols>
    <col min="1" max="1" width="7.625" style="67" customWidth="1"/>
    <col min="2" max="2" width="79.75" style="34" customWidth="1"/>
    <col min="3" max="3" width="27.75" style="34" customWidth="1"/>
    <col min="4" max="4" width="60.75" style="35" customWidth="1"/>
    <col min="5" max="5" width="20.375" style="35" customWidth="1"/>
    <col min="6" max="6" width="50.125" style="68" customWidth="1"/>
    <col min="7" max="16384" width="9" style="34"/>
  </cols>
  <sheetData>
    <row r="1" spans="1:6">
      <c r="A1" s="403" t="s">
        <v>197</v>
      </c>
      <c r="B1" s="403"/>
      <c r="C1" s="403"/>
      <c r="D1" s="64"/>
      <c r="E1" s="65"/>
      <c r="F1" s="66"/>
    </row>
    <row r="2" spans="1:6" s="35" customFormat="1">
      <c r="A2" s="64"/>
      <c r="B2" s="64"/>
      <c r="C2" s="64"/>
      <c r="D2" s="64"/>
      <c r="E2" s="65"/>
      <c r="F2" s="66"/>
    </row>
    <row r="3" spans="1:6" ht="21" customHeight="1">
      <c r="C3" s="62" t="s">
        <v>1</v>
      </c>
      <c r="D3" s="62"/>
    </row>
    <row r="4" spans="1:6">
      <c r="A4" s="30" t="s">
        <v>0</v>
      </c>
      <c r="B4" s="31" t="s">
        <v>2</v>
      </c>
      <c r="C4" s="39" t="s">
        <v>6</v>
      </c>
      <c r="D4" s="247" t="s">
        <v>467</v>
      </c>
      <c r="E4" s="70"/>
      <c r="F4" s="71"/>
    </row>
    <row r="5" spans="1:6">
      <c r="A5" s="30" t="s">
        <v>6</v>
      </c>
      <c r="B5" s="72" t="s">
        <v>147</v>
      </c>
      <c r="C5" s="338">
        <f>1/3*'IF 03.00'!C5</f>
        <v>0</v>
      </c>
      <c r="D5" s="338"/>
      <c r="E5" s="68"/>
    </row>
    <row r="6" spans="1:6">
      <c r="A6" s="30" t="s">
        <v>7</v>
      </c>
      <c r="B6" s="32" t="s">
        <v>148</v>
      </c>
      <c r="C6" s="311"/>
      <c r="D6" s="311"/>
      <c r="E6" s="68"/>
    </row>
    <row r="7" spans="1:6">
      <c r="A7" s="30" t="s">
        <v>8</v>
      </c>
      <c r="B7" s="73" t="s">
        <v>149</v>
      </c>
      <c r="C7" s="338">
        <f>C8+C9+C10+C21+C27+C33+C34</f>
        <v>0</v>
      </c>
      <c r="D7" s="338"/>
      <c r="E7" s="68"/>
    </row>
    <row r="8" spans="1:6">
      <c r="A8" s="30" t="s">
        <v>9</v>
      </c>
      <c r="B8" s="74" t="s">
        <v>150</v>
      </c>
      <c r="C8" s="312"/>
      <c r="D8" s="312"/>
      <c r="E8" s="68"/>
      <c r="F8" s="75"/>
    </row>
    <row r="9" spans="1:6">
      <c r="A9" s="30" t="s">
        <v>10</v>
      </c>
      <c r="B9" s="74" t="s">
        <v>151</v>
      </c>
      <c r="C9" s="312"/>
      <c r="D9" s="312"/>
      <c r="E9" s="68"/>
      <c r="F9" s="75"/>
    </row>
    <row r="10" spans="1:6">
      <c r="A10" s="30" t="s">
        <v>11</v>
      </c>
      <c r="B10" s="76" t="s">
        <v>152</v>
      </c>
      <c r="C10" s="339">
        <f>C11+C12+C13+C14+C15+C16+C17+C18+C19+C20</f>
        <v>0</v>
      </c>
      <c r="D10" s="339"/>
      <c r="E10" s="68"/>
      <c r="F10" s="75"/>
    </row>
    <row r="11" spans="1:6">
      <c r="A11" s="30" t="s">
        <v>12</v>
      </c>
      <c r="B11" s="77" t="s">
        <v>79</v>
      </c>
      <c r="C11" s="311"/>
      <c r="D11" s="311"/>
      <c r="E11" s="68"/>
      <c r="F11" s="75"/>
    </row>
    <row r="12" spans="1:6">
      <c r="A12" s="30" t="s">
        <v>13</v>
      </c>
      <c r="B12" s="78" t="s">
        <v>74</v>
      </c>
      <c r="C12" s="311"/>
      <c r="D12" s="311"/>
      <c r="E12" s="68"/>
      <c r="F12" s="75"/>
    </row>
    <row r="13" spans="1:6">
      <c r="A13" s="30" t="s">
        <v>14</v>
      </c>
      <c r="B13" s="78" t="s">
        <v>75</v>
      </c>
      <c r="C13" s="311"/>
      <c r="D13" s="311"/>
      <c r="E13" s="68"/>
      <c r="F13" s="75"/>
    </row>
    <row r="14" spans="1:6">
      <c r="A14" s="30" t="s">
        <v>15</v>
      </c>
      <c r="B14" s="78" t="s">
        <v>119</v>
      </c>
      <c r="C14" s="311"/>
      <c r="D14" s="311"/>
      <c r="E14" s="68"/>
      <c r="F14" s="75"/>
    </row>
    <row r="15" spans="1:6">
      <c r="A15" s="30" t="s">
        <v>16</v>
      </c>
      <c r="B15" s="78" t="s">
        <v>76</v>
      </c>
      <c r="C15" s="311"/>
      <c r="D15" s="311"/>
      <c r="E15" s="68"/>
      <c r="F15" s="75"/>
    </row>
    <row r="16" spans="1:6">
      <c r="A16" s="30" t="s">
        <v>17</v>
      </c>
      <c r="B16" s="78" t="s">
        <v>77</v>
      </c>
      <c r="C16" s="311"/>
      <c r="D16" s="311"/>
      <c r="E16" s="68"/>
      <c r="F16" s="75"/>
    </row>
    <row r="17" spans="1:6" ht="28.5">
      <c r="A17" s="30" t="s">
        <v>18</v>
      </c>
      <c r="B17" s="79" t="s">
        <v>113</v>
      </c>
      <c r="C17" s="311"/>
      <c r="D17" s="311"/>
      <c r="E17" s="68"/>
      <c r="F17" s="75"/>
    </row>
    <row r="18" spans="1:6" ht="28.5">
      <c r="A18" s="30" t="s">
        <v>19</v>
      </c>
      <c r="B18" s="79" t="s">
        <v>115</v>
      </c>
      <c r="C18" s="311"/>
      <c r="D18" s="311"/>
      <c r="E18" s="68"/>
      <c r="F18" s="75"/>
    </row>
    <row r="19" spans="1:6">
      <c r="A19" s="30" t="s">
        <v>20</v>
      </c>
      <c r="B19" s="80" t="s">
        <v>78</v>
      </c>
      <c r="C19" s="311"/>
      <c r="D19" s="311"/>
      <c r="E19" s="68"/>
      <c r="F19" s="75"/>
    </row>
    <row r="20" spans="1:6">
      <c r="A20" s="30" t="s">
        <v>21</v>
      </c>
      <c r="B20" s="80" t="s">
        <v>418</v>
      </c>
      <c r="C20" s="311"/>
      <c r="D20" s="311"/>
      <c r="E20" s="68"/>
      <c r="F20" s="75"/>
    </row>
    <row r="21" spans="1:6">
      <c r="A21" s="30" t="s">
        <v>22</v>
      </c>
      <c r="B21" s="81" t="s">
        <v>153</v>
      </c>
      <c r="C21" s="339">
        <f>+C22+C23+C24+C25+C26</f>
        <v>0</v>
      </c>
      <c r="D21" s="311"/>
      <c r="E21" s="68"/>
      <c r="F21" s="75"/>
    </row>
    <row r="22" spans="1:6" ht="28.5">
      <c r="A22" s="30" t="s">
        <v>23</v>
      </c>
      <c r="B22" s="80" t="s">
        <v>114</v>
      </c>
      <c r="C22" s="311"/>
      <c r="D22" s="311"/>
      <c r="E22" s="68"/>
      <c r="F22" s="75"/>
    </row>
    <row r="23" spans="1:6" ht="28.5">
      <c r="A23" s="30" t="s">
        <v>24</v>
      </c>
      <c r="B23" s="80" t="s">
        <v>80</v>
      </c>
      <c r="C23" s="311"/>
      <c r="D23" s="311"/>
      <c r="E23" s="68"/>
      <c r="F23" s="75"/>
    </row>
    <row r="24" spans="1:6">
      <c r="A24" s="30" t="s">
        <v>25</v>
      </c>
      <c r="B24" s="80" t="s">
        <v>72</v>
      </c>
      <c r="C24" s="311"/>
      <c r="D24" s="311"/>
      <c r="E24" s="68"/>
      <c r="F24" s="75"/>
    </row>
    <row r="25" spans="1:6">
      <c r="A25" s="30" t="s">
        <v>26</v>
      </c>
      <c r="B25" s="80" t="s">
        <v>73</v>
      </c>
      <c r="C25" s="311"/>
      <c r="D25" s="311"/>
      <c r="E25" s="68"/>
      <c r="F25" s="75"/>
    </row>
    <row r="26" spans="1:6">
      <c r="A26" s="30" t="s">
        <v>27</v>
      </c>
      <c r="B26" s="82" t="s">
        <v>116</v>
      </c>
      <c r="C26" s="311"/>
      <c r="D26" s="311"/>
      <c r="E26" s="68"/>
      <c r="F26" s="75"/>
    </row>
    <row r="27" spans="1:6">
      <c r="A27" s="30" t="s">
        <v>28</v>
      </c>
      <c r="B27" s="81" t="s">
        <v>154</v>
      </c>
      <c r="C27" s="339">
        <f>+C28+C29+C30+C31+C32</f>
        <v>0</v>
      </c>
      <c r="D27" s="311"/>
      <c r="E27" s="68"/>
      <c r="F27" s="75"/>
    </row>
    <row r="28" spans="1:6">
      <c r="A28" s="30" t="s">
        <v>29</v>
      </c>
      <c r="B28" s="82" t="s">
        <v>117</v>
      </c>
      <c r="C28" s="311"/>
      <c r="D28" s="311"/>
      <c r="E28" s="68"/>
      <c r="F28" s="75"/>
    </row>
    <row r="29" spans="1:6">
      <c r="A29" s="30" t="s">
        <v>30</v>
      </c>
      <c r="B29" s="83" t="s">
        <v>155</v>
      </c>
      <c r="C29" s="311"/>
      <c r="D29" s="311"/>
      <c r="E29" s="68"/>
      <c r="F29" s="75"/>
    </row>
    <row r="30" spans="1:6">
      <c r="A30" s="30" t="s">
        <v>31</v>
      </c>
      <c r="B30" s="82" t="s">
        <v>118</v>
      </c>
      <c r="C30" s="311"/>
      <c r="D30" s="311"/>
      <c r="E30" s="68"/>
      <c r="F30" s="75"/>
    </row>
    <row r="31" spans="1:6">
      <c r="A31" s="30" t="s">
        <v>32</v>
      </c>
      <c r="B31" s="82" t="s">
        <v>82</v>
      </c>
      <c r="C31" s="311"/>
      <c r="D31" s="311"/>
      <c r="E31" s="68"/>
      <c r="F31" s="75"/>
    </row>
    <row r="32" spans="1:6">
      <c r="A32" s="30" t="s">
        <v>33</v>
      </c>
      <c r="B32" s="82" t="s">
        <v>81</v>
      </c>
      <c r="C32" s="311"/>
      <c r="D32" s="311"/>
      <c r="E32" s="68"/>
      <c r="F32" s="75"/>
    </row>
    <row r="33" spans="1:6">
      <c r="A33" s="30" t="s">
        <v>34</v>
      </c>
      <c r="B33" s="59" t="s">
        <v>120</v>
      </c>
      <c r="C33" s="311"/>
      <c r="D33" s="311"/>
      <c r="E33" s="68"/>
      <c r="F33" s="75"/>
    </row>
    <row r="34" spans="1:6">
      <c r="A34" s="30" t="s">
        <v>35</v>
      </c>
      <c r="B34" s="76" t="s">
        <v>200</v>
      </c>
      <c r="C34" s="311"/>
      <c r="D34" s="311"/>
      <c r="E34" s="68"/>
      <c r="F34" s="75"/>
    </row>
    <row r="35" spans="1:6">
      <c r="A35" s="34"/>
      <c r="D35" s="34"/>
      <c r="E35" s="68"/>
      <c r="F35" s="75"/>
    </row>
    <row r="36" spans="1:6">
      <c r="F36" s="75"/>
    </row>
    <row r="37" spans="1:6" ht="24" customHeight="1">
      <c r="B37" s="38"/>
    </row>
    <row r="38" spans="1:6">
      <c r="B38" s="84"/>
    </row>
    <row r="39" spans="1:6" ht="34.5" customHeight="1"/>
    <row r="40" spans="1:6">
      <c r="B40" s="84"/>
    </row>
  </sheetData>
  <sheetProtection algorithmName="SHA-512" hashValue="/udsuD6AgOEUtR5iEZozlTexMokHCPkw8bqmWw8eC9W8aL0E7OkCCulVV3AXZVkDP7ARrwSGyt9GKaXlHguICQ==" saltValue="XExrUhYlWOkH8YHErfXDOw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defaultRowHeight="12.75"/>
  <sheetData>
    <row r="1" spans="1:1">
      <c r="A1" t="s">
        <v>133</v>
      </c>
    </row>
    <row r="2" spans="1:1">
      <c r="A2" s="248">
        <v>75</v>
      </c>
    </row>
    <row r="3" spans="1:1">
      <c r="A3" s="248">
        <v>150</v>
      </c>
    </row>
    <row r="4" spans="1:1">
      <c r="A4" s="248">
        <v>750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zoomScaleNormal="100" workbookViewId="0">
      <selection activeCell="E8" sqref="E8"/>
    </sheetView>
  </sheetViews>
  <sheetFormatPr defaultRowHeight="12.75"/>
  <cols>
    <col min="1" max="1" width="4" customWidth="1"/>
    <col min="4" max="4" width="52.5" bestFit="1" customWidth="1"/>
  </cols>
  <sheetData>
    <row r="1" spans="1:8">
      <c r="A1" s="1"/>
      <c r="B1" s="1"/>
      <c r="C1" s="1"/>
      <c r="D1" s="1"/>
      <c r="E1" s="1"/>
    </row>
    <row r="2" spans="1:8">
      <c r="A2" s="2"/>
      <c r="B2" s="56" t="s">
        <v>392</v>
      </c>
      <c r="C2" s="2"/>
      <c r="D2" s="2"/>
      <c r="E2" s="2"/>
      <c r="F2" s="52"/>
      <c r="G2" s="54"/>
      <c r="H2" s="54"/>
    </row>
    <row r="3" spans="1:8">
      <c r="A3" s="1"/>
      <c r="B3" s="1"/>
      <c r="C3" s="1"/>
      <c r="D3" s="1"/>
      <c r="E3" s="1"/>
    </row>
    <row r="5" spans="1:8">
      <c r="B5" s="342" t="s">
        <v>56</v>
      </c>
      <c r="C5" s="343"/>
      <c r="D5" s="344"/>
      <c r="E5" s="345"/>
    </row>
    <row r="6" spans="1:8" ht="21">
      <c r="B6" s="3" t="s">
        <v>51</v>
      </c>
      <c r="C6" s="3" t="s">
        <v>52</v>
      </c>
      <c r="D6" s="4" t="s">
        <v>53</v>
      </c>
      <c r="E6" s="3" t="s">
        <v>54</v>
      </c>
    </row>
    <row r="7" spans="1:8">
      <c r="B7" s="5"/>
      <c r="C7" s="5"/>
      <c r="D7" s="16" t="s">
        <v>71</v>
      </c>
      <c r="E7" s="7"/>
    </row>
    <row r="8" spans="1:8" ht="12.75" customHeight="1">
      <c r="B8" s="8">
        <v>1</v>
      </c>
      <c r="C8" s="8" t="s">
        <v>57</v>
      </c>
      <c r="D8" s="14" t="s">
        <v>180</v>
      </c>
      <c r="E8" s="10" t="s">
        <v>63</v>
      </c>
    </row>
    <row r="9" spans="1:8">
      <c r="B9" s="9">
        <v>2.1</v>
      </c>
      <c r="C9" s="9" t="s">
        <v>209</v>
      </c>
      <c r="D9" s="15" t="s">
        <v>181</v>
      </c>
      <c r="E9" s="10" t="s">
        <v>211</v>
      </c>
    </row>
    <row r="10" spans="1:8">
      <c r="B10" s="9">
        <v>2.2000000000000002</v>
      </c>
      <c r="C10" s="9" t="s">
        <v>294</v>
      </c>
      <c r="D10" s="15" t="s">
        <v>210</v>
      </c>
      <c r="E10" s="10" t="s">
        <v>361</v>
      </c>
    </row>
    <row r="11" spans="1:8">
      <c r="B11" s="9">
        <v>3</v>
      </c>
      <c r="C11" s="9" t="s">
        <v>58</v>
      </c>
      <c r="D11" s="15" t="s">
        <v>182</v>
      </c>
      <c r="E11" s="10" t="s">
        <v>64</v>
      </c>
    </row>
    <row r="12" spans="1:8">
      <c r="B12" s="11">
        <v>4</v>
      </c>
      <c r="C12" s="11" t="s">
        <v>59</v>
      </c>
      <c r="D12" s="12" t="s">
        <v>333</v>
      </c>
      <c r="E12" s="10" t="s">
        <v>65</v>
      </c>
    </row>
    <row r="13" spans="1:8">
      <c r="B13" s="5"/>
      <c r="C13" s="5"/>
      <c r="D13" s="16" t="s">
        <v>121</v>
      </c>
      <c r="E13" s="7"/>
    </row>
    <row r="14" spans="1:8">
      <c r="B14" s="9">
        <v>5</v>
      </c>
      <c r="C14" s="9" t="s">
        <v>61</v>
      </c>
      <c r="D14" s="15" t="s">
        <v>178</v>
      </c>
      <c r="E14" s="10" t="s">
        <v>66</v>
      </c>
    </row>
    <row r="15" spans="1:8">
      <c r="B15" s="5"/>
      <c r="C15" s="5"/>
      <c r="D15" s="6" t="s">
        <v>293</v>
      </c>
      <c r="E15" s="7"/>
    </row>
    <row r="16" spans="1:8">
      <c r="B16" s="11">
        <v>6.1</v>
      </c>
      <c r="C16" s="11" t="s">
        <v>183</v>
      </c>
      <c r="D16" s="12" t="s">
        <v>171</v>
      </c>
      <c r="E16" s="10" t="s">
        <v>190</v>
      </c>
    </row>
    <row r="17" spans="2:5">
      <c r="B17" s="11">
        <v>6.2</v>
      </c>
      <c r="C17" s="11" t="s">
        <v>184</v>
      </c>
      <c r="D17" s="12" t="s">
        <v>227</v>
      </c>
      <c r="E17" s="10" t="s">
        <v>191</v>
      </c>
    </row>
    <row r="18" spans="2:5">
      <c r="B18" s="11">
        <v>6.3</v>
      </c>
      <c r="C18" s="13" t="s">
        <v>185</v>
      </c>
      <c r="D18" s="12" t="s">
        <v>172</v>
      </c>
      <c r="E18" s="10" t="s">
        <v>192</v>
      </c>
    </row>
    <row r="19" spans="2:5">
      <c r="B19" s="11">
        <v>6.4</v>
      </c>
      <c r="C19" s="13" t="s">
        <v>186</v>
      </c>
      <c r="D19" s="12" t="s">
        <v>228</v>
      </c>
      <c r="E19" s="10" t="s">
        <v>193</v>
      </c>
    </row>
    <row r="20" spans="2:5">
      <c r="B20" s="11">
        <v>6.5</v>
      </c>
      <c r="C20" s="13" t="s">
        <v>187</v>
      </c>
      <c r="D20" s="17" t="s">
        <v>173</v>
      </c>
      <c r="E20" s="10" t="s">
        <v>194</v>
      </c>
    </row>
    <row r="21" spans="2:5">
      <c r="B21" s="11">
        <v>6.6</v>
      </c>
      <c r="C21" s="13" t="s">
        <v>188</v>
      </c>
      <c r="D21" s="12" t="s">
        <v>229</v>
      </c>
      <c r="E21" s="10" t="s">
        <v>195</v>
      </c>
    </row>
    <row r="22" spans="2:5">
      <c r="B22" s="11">
        <v>6.7</v>
      </c>
      <c r="C22" s="13" t="s">
        <v>189</v>
      </c>
      <c r="D22" s="17" t="s">
        <v>174</v>
      </c>
      <c r="E22" s="10" t="s">
        <v>196</v>
      </c>
    </row>
    <row r="23" spans="2:5">
      <c r="B23" s="11">
        <v>6.8</v>
      </c>
      <c r="C23" s="13" t="s">
        <v>234</v>
      </c>
      <c r="D23" s="12" t="s">
        <v>230</v>
      </c>
      <c r="E23" s="10" t="s">
        <v>240</v>
      </c>
    </row>
    <row r="24" spans="2:5">
      <c r="B24" s="11">
        <v>6.9</v>
      </c>
      <c r="C24" s="13" t="s">
        <v>235</v>
      </c>
      <c r="D24" s="17" t="s">
        <v>175</v>
      </c>
      <c r="E24" s="10" t="s">
        <v>241</v>
      </c>
    </row>
    <row r="25" spans="2:5">
      <c r="B25" s="11">
        <v>6.1</v>
      </c>
      <c r="C25" s="13" t="s">
        <v>236</v>
      </c>
      <c r="D25" s="17" t="s">
        <v>176</v>
      </c>
      <c r="E25" s="10" t="s">
        <v>242</v>
      </c>
    </row>
    <row r="26" spans="2:5">
      <c r="B26" s="11">
        <v>6.11</v>
      </c>
      <c r="C26" s="13" t="s">
        <v>237</v>
      </c>
      <c r="D26" s="17" t="s">
        <v>177</v>
      </c>
      <c r="E26" s="10" t="s">
        <v>243</v>
      </c>
    </row>
    <row r="27" spans="2:5">
      <c r="B27" s="11">
        <v>6.12</v>
      </c>
      <c r="C27" s="13" t="s">
        <v>238</v>
      </c>
      <c r="D27" s="49" t="s">
        <v>246</v>
      </c>
      <c r="E27" s="10" t="s">
        <v>244</v>
      </c>
    </row>
    <row r="28" spans="2:5">
      <c r="B28" s="11">
        <v>6.13</v>
      </c>
      <c r="C28" s="13" t="s">
        <v>239</v>
      </c>
      <c r="D28" s="12" t="s">
        <v>233</v>
      </c>
      <c r="E28" s="10" t="s">
        <v>245</v>
      </c>
    </row>
    <row r="29" spans="2:5">
      <c r="B29" s="5"/>
      <c r="C29" s="5"/>
      <c r="D29" s="16" t="s">
        <v>70</v>
      </c>
      <c r="E29" s="7"/>
    </row>
    <row r="30" spans="2:5">
      <c r="B30" s="9">
        <v>7</v>
      </c>
      <c r="C30" s="9" t="s">
        <v>60</v>
      </c>
      <c r="D30" s="15" t="s">
        <v>296</v>
      </c>
      <c r="E30" s="10" t="s">
        <v>67</v>
      </c>
    </row>
    <row r="31" spans="2:5">
      <c r="B31" s="53">
        <v>8.1</v>
      </c>
      <c r="C31" s="9" t="s">
        <v>303</v>
      </c>
      <c r="D31" s="15" t="s">
        <v>302</v>
      </c>
      <c r="E31" s="10" t="s">
        <v>314</v>
      </c>
    </row>
    <row r="32" spans="2:5">
      <c r="B32" s="53">
        <v>8.1999999999999993</v>
      </c>
      <c r="C32" s="9" t="s">
        <v>305</v>
      </c>
      <c r="D32" s="15" t="s">
        <v>304</v>
      </c>
      <c r="E32" s="10" t="s">
        <v>315</v>
      </c>
    </row>
    <row r="33" spans="2:5">
      <c r="B33" s="53">
        <v>8.3000000000000007</v>
      </c>
      <c r="C33" s="9" t="s">
        <v>306</v>
      </c>
      <c r="D33" s="15" t="s">
        <v>310</v>
      </c>
      <c r="E33" s="10" t="s">
        <v>316</v>
      </c>
    </row>
    <row r="34" spans="2:5">
      <c r="B34" s="53">
        <v>8.4</v>
      </c>
      <c r="C34" s="9" t="s">
        <v>307</v>
      </c>
      <c r="D34" s="15" t="s">
        <v>311</v>
      </c>
      <c r="E34" s="10" t="s">
        <v>317</v>
      </c>
    </row>
    <row r="35" spans="2:5">
      <c r="B35" s="53">
        <v>8.5</v>
      </c>
      <c r="C35" s="9" t="s">
        <v>308</v>
      </c>
      <c r="D35" s="15" t="s">
        <v>312</v>
      </c>
      <c r="E35" s="10" t="s">
        <v>318</v>
      </c>
    </row>
    <row r="36" spans="2:5">
      <c r="B36" s="53">
        <v>8.6</v>
      </c>
      <c r="C36" s="9" t="s">
        <v>309</v>
      </c>
      <c r="D36" s="15" t="s">
        <v>313</v>
      </c>
      <c r="E36" s="10" t="s">
        <v>319</v>
      </c>
    </row>
    <row r="37" spans="2:5">
      <c r="B37" s="5"/>
      <c r="C37" s="5"/>
      <c r="D37" s="16" t="s">
        <v>69</v>
      </c>
      <c r="E37" s="7"/>
    </row>
    <row r="38" spans="2:5">
      <c r="B38" s="45">
        <v>9</v>
      </c>
      <c r="C38" s="45" t="s">
        <v>62</v>
      </c>
      <c r="D38" s="46" t="s">
        <v>179</v>
      </c>
      <c r="E38" s="18" t="s">
        <v>68</v>
      </c>
    </row>
  </sheetData>
  <mergeCells count="1">
    <mergeCell ref="B5:E5"/>
  </mergeCell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showGridLines="0" topLeftCell="A22" zoomScaleNormal="100" workbookViewId="0">
      <selection activeCell="E50" sqref="E50"/>
    </sheetView>
  </sheetViews>
  <sheetFormatPr defaultRowHeight="14.25"/>
  <cols>
    <col min="1" max="1" width="8.875" style="90" customWidth="1"/>
    <col min="2" max="2" width="85" style="224" customWidth="1"/>
    <col min="3" max="3" width="15.875" style="224" customWidth="1"/>
    <col min="4" max="16384" width="9" style="224"/>
  </cols>
  <sheetData>
    <row r="1" spans="1:3" s="222" customFormat="1" ht="18" customHeight="1">
      <c r="A1" s="346" t="s">
        <v>213</v>
      </c>
      <c r="B1" s="347"/>
      <c r="C1" s="347"/>
    </row>
    <row r="2" spans="1:3">
      <c r="C2" s="279" t="s">
        <v>484</v>
      </c>
    </row>
    <row r="3" spans="1:3" s="87" customFormat="1" ht="18" customHeight="1">
      <c r="A3" s="348" t="s">
        <v>0</v>
      </c>
      <c r="B3" s="350" t="s">
        <v>2</v>
      </c>
      <c r="C3" s="221" t="s">
        <v>1</v>
      </c>
    </row>
    <row r="4" spans="1:3" s="87" customFormat="1" ht="18" customHeight="1">
      <c r="A4" s="349"/>
      <c r="B4" s="351"/>
      <c r="C4" s="219" t="s">
        <v>6</v>
      </c>
    </row>
    <row r="5" spans="1:3" ht="18" customHeight="1">
      <c r="A5" s="218" t="s">
        <v>6</v>
      </c>
      <c r="B5" s="223" t="s">
        <v>55</v>
      </c>
      <c r="C5" s="313">
        <f>C6+C46</f>
        <v>0</v>
      </c>
    </row>
    <row r="6" spans="1:3" ht="18" customHeight="1">
      <c r="A6" s="219" t="s">
        <v>7</v>
      </c>
      <c r="B6" s="19" t="s">
        <v>85</v>
      </c>
      <c r="C6" s="314">
        <f>C7+C34</f>
        <v>0</v>
      </c>
    </row>
    <row r="7" spans="1:3" ht="18" customHeight="1">
      <c r="A7" s="219" t="s">
        <v>8</v>
      </c>
      <c r="B7" s="32" t="s">
        <v>103</v>
      </c>
      <c r="C7" s="315">
        <f>C8+C9+C10++C13+C14+C15+C16+C17+C18+C33</f>
        <v>0</v>
      </c>
    </row>
    <row r="8" spans="1:3" ht="18" customHeight="1">
      <c r="A8" s="219" t="s">
        <v>9</v>
      </c>
      <c r="B8" s="228" t="s">
        <v>442</v>
      </c>
      <c r="C8" s="238"/>
    </row>
    <row r="9" spans="1:3" ht="18" customHeight="1">
      <c r="A9" s="219" t="s">
        <v>10</v>
      </c>
      <c r="B9" s="217" t="s">
        <v>101</v>
      </c>
      <c r="C9" s="238"/>
    </row>
    <row r="10" spans="1:3" ht="18" customHeight="1">
      <c r="A10" s="219" t="s">
        <v>11</v>
      </c>
      <c r="B10" s="217" t="s">
        <v>4</v>
      </c>
      <c r="C10" s="316">
        <f>C11+C12</f>
        <v>0</v>
      </c>
    </row>
    <row r="11" spans="1:3" ht="18" customHeight="1">
      <c r="A11" s="219" t="s">
        <v>12</v>
      </c>
      <c r="B11" s="57" t="s">
        <v>251</v>
      </c>
      <c r="C11" s="238"/>
    </row>
    <row r="12" spans="1:3" ht="18" customHeight="1">
      <c r="A12" s="219" t="s">
        <v>13</v>
      </c>
      <c r="B12" s="57" t="s">
        <v>443</v>
      </c>
      <c r="C12" s="238"/>
    </row>
    <row r="13" spans="1:3" ht="18" customHeight="1">
      <c r="A13" s="219" t="s">
        <v>14</v>
      </c>
      <c r="B13" s="42" t="s">
        <v>5</v>
      </c>
      <c r="C13" s="238"/>
    </row>
    <row r="14" spans="1:3" ht="18" customHeight="1">
      <c r="A14" s="219" t="s">
        <v>15</v>
      </c>
      <c r="B14" s="42" t="s">
        <v>102</v>
      </c>
      <c r="C14" s="238"/>
    </row>
    <row r="15" spans="1:3" ht="18" customHeight="1">
      <c r="A15" s="219" t="s">
        <v>16</v>
      </c>
      <c r="B15" s="42" t="s">
        <v>158</v>
      </c>
      <c r="C15" s="239"/>
    </row>
    <row r="16" spans="1:3" ht="18" customHeight="1">
      <c r="A16" s="219" t="s">
        <v>17</v>
      </c>
      <c r="B16" s="42" t="s">
        <v>432</v>
      </c>
      <c r="C16" s="239"/>
    </row>
    <row r="17" spans="1:3" ht="18" customHeight="1">
      <c r="A17" s="219" t="s">
        <v>18</v>
      </c>
      <c r="B17" s="42" t="s">
        <v>465</v>
      </c>
      <c r="C17" s="238"/>
    </row>
    <row r="18" spans="1:3" ht="18" customHeight="1">
      <c r="A18" s="219" t="s">
        <v>19</v>
      </c>
      <c r="B18" s="249" t="s">
        <v>104</v>
      </c>
      <c r="C18" s="316">
        <f>C19+C23+C24+C25+C26+C27+C28+C29+C30+C31+C32</f>
        <v>0</v>
      </c>
    </row>
    <row r="19" spans="1:3" ht="18" customHeight="1">
      <c r="A19" s="219" t="s">
        <v>20</v>
      </c>
      <c r="B19" s="50" t="s">
        <v>159</v>
      </c>
      <c r="C19" s="239"/>
    </row>
    <row r="20" spans="1:3" ht="18" customHeight="1">
      <c r="A20" s="219" t="s">
        <v>21</v>
      </c>
      <c r="B20" s="78" t="s">
        <v>160</v>
      </c>
      <c r="C20" s="239"/>
    </row>
    <row r="21" spans="1:3" ht="18" customHeight="1">
      <c r="A21" s="219" t="s">
        <v>22</v>
      </c>
      <c r="B21" s="78" t="s">
        <v>161</v>
      </c>
      <c r="C21" s="239"/>
    </row>
    <row r="22" spans="1:3" ht="18" customHeight="1">
      <c r="A22" s="219" t="s">
        <v>23</v>
      </c>
      <c r="B22" s="78" t="s">
        <v>162</v>
      </c>
      <c r="C22" s="239"/>
    </row>
    <row r="23" spans="1:3" ht="18" customHeight="1">
      <c r="A23" s="219" t="s">
        <v>24</v>
      </c>
      <c r="B23" s="50" t="s">
        <v>105</v>
      </c>
      <c r="C23" s="239"/>
    </row>
    <row r="24" spans="1:3" ht="18" customHeight="1">
      <c r="A24" s="219" t="s">
        <v>25</v>
      </c>
      <c r="B24" s="50" t="s">
        <v>99</v>
      </c>
      <c r="C24" s="239"/>
    </row>
    <row r="25" spans="1:3" ht="18" customHeight="1">
      <c r="A25" s="219" t="s">
        <v>26</v>
      </c>
      <c r="B25" s="50" t="s">
        <v>100</v>
      </c>
      <c r="C25" s="239"/>
    </row>
    <row r="26" spans="1:3" ht="30" customHeight="1">
      <c r="A26" s="219" t="s">
        <v>27</v>
      </c>
      <c r="B26" s="57" t="s">
        <v>107</v>
      </c>
      <c r="C26" s="239"/>
    </row>
    <row r="27" spans="1:3" ht="18" customHeight="1">
      <c r="A27" s="219" t="s">
        <v>28</v>
      </c>
      <c r="B27" s="50" t="s">
        <v>259</v>
      </c>
      <c r="C27" s="239"/>
    </row>
    <row r="28" spans="1:3" ht="30" customHeight="1">
      <c r="A28" s="219" t="s">
        <v>29</v>
      </c>
      <c r="B28" s="48" t="s">
        <v>260</v>
      </c>
      <c r="C28" s="239"/>
    </row>
    <row r="29" spans="1:3" ht="30" customHeight="1">
      <c r="A29" s="219" t="s">
        <v>30</v>
      </c>
      <c r="B29" s="57" t="s">
        <v>393</v>
      </c>
      <c r="C29" s="239"/>
    </row>
    <row r="30" spans="1:3" ht="30" customHeight="1">
      <c r="A30" s="219" t="s">
        <v>31</v>
      </c>
      <c r="B30" s="57" t="s">
        <v>394</v>
      </c>
      <c r="C30" s="239"/>
    </row>
    <row r="31" spans="1:3" ht="18" customHeight="1">
      <c r="A31" s="219" t="s">
        <v>32</v>
      </c>
      <c r="B31" s="57" t="s">
        <v>252</v>
      </c>
      <c r="C31" s="239"/>
    </row>
    <row r="32" spans="1:3" ht="18" customHeight="1">
      <c r="A32" s="219" t="s">
        <v>33</v>
      </c>
      <c r="B32" s="50" t="s">
        <v>106</v>
      </c>
      <c r="C32" s="239"/>
    </row>
    <row r="33" spans="1:3" ht="18" customHeight="1">
      <c r="A33" s="219" t="s">
        <v>34</v>
      </c>
      <c r="B33" s="229" t="s">
        <v>438</v>
      </c>
      <c r="C33" s="240"/>
    </row>
    <row r="34" spans="1:3" ht="18" customHeight="1">
      <c r="A34" s="219" t="s">
        <v>35</v>
      </c>
      <c r="B34" s="58" t="s">
        <v>108</v>
      </c>
      <c r="C34" s="317">
        <f>C35+C36+C37+C45</f>
        <v>0</v>
      </c>
    </row>
    <row r="35" spans="1:3" ht="18" customHeight="1">
      <c r="A35" s="219" t="s">
        <v>36</v>
      </c>
      <c r="B35" s="228" t="s">
        <v>441</v>
      </c>
      <c r="C35" s="238"/>
    </row>
    <row r="36" spans="1:3" ht="18" customHeight="1">
      <c r="A36" s="219" t="s">
        <v>37</v>
      </c>
      <c r="B36" s="217" t="s">
        <v>101</v>
      </c>
      <c r="C36" s="238"/>
    </row>
    <row r="37" spans="1:3" ht="18" customHeight="1">
      <c r="A37" s="219" t="s">
        <v>38</v>
      </c>
      <c r="B37" s="217" t="s">
        <v>109</v>
      </c>
      <c r="C37" s="318">
        <f>C38+C42+C43+C44</f>
        <v>0</v>
      </c>
    </row>
    <row r="38" spans="1:3" ht="18" customHeight="1">
      <c r="A38" s="219" t="s">
        <v>39</v>
      </c>
      <c r="B38" s="57" t="s">
        <v>163</v>
      </c>
      <c r="C38" s="239"/>
    </row>
    <row r="39" spans="1:3" ht="18" customHeight="1">
      <c r="A39" s="219" t="s">
        <v>40</v>
      </c>
      <c r="B39" s="79" t="s">
        <v>164</v>
      </c>
      <c r="C39" s="239"/>
    </row>
    <row r="40" spans="1:3" ht="18" customHeight="1">
      <c r="A40" s="219" t="s">
        <v>44</v>
      </c>
      <c r="B40" s="79" t="s">
        <v>165</v>
      </c>
      <c r="C40" s="239"/>
    </row>
    <row r="41" spans="1:3" ht="18" customHeight="1">
      <c r="A41" s="219" t="s">
        <v>45</v>
      </c>
      <c r="B41" s="79" t="s">
        <v>166</v>
      </c>
      <c r="C41" s="239"/>
    </row>
    <row r="42" spans="1:3" ht="30" customHeight="1">
      <c r="A42" s="219" t="s">
        <v>46</v>
      </c>
      <c r="B42" s="57" t="s">
        <v>395</v>
      </c>
      <c r="C42" s="239"/>
    </row>
    <row r="43" spans="1:3" ht="30" customHeight="1">
      <c r="A43" s="219" t="s">
        <v>47</v>
      </c>
      <c r="B43" s="57" t="s">
        <v>396</v>
      </c>
      <c r="C43" s="239"/>
    </row>
    <row r="44" spans="1:3" ht="18" customHeight="1">
      <c r="A44" s="219" t="s">
        <v>48</v>
      </c>
      <c r="B44" s="50" t="s">
        <v>106</v>
      </c>
      <c r="C44" s="239"/>
    </row>
    <row r="45" spans="1:3" ht="18" customHeight="1">
      <c r="A45" s="219" t="s">
        <v>49</v>
      </c>
      <c r="B45" s="229" t="s">
        <v>440</v>
      </c>
      <c r="C45" s="241"/>
    </row>
    <row r="46" spans="1:3" ht="18" customHeight="1">
      <c r="A46" s="219" t="s">
        <v>50</v>
      </c>
      <c r="B46" s="58" t="s">
        <v>110</v>
      </c>
      <c r="C46" s="317">
        <f>C47+C48+C49+C56</f>
        <v>0</v>
      </c>
    </row>
    <row r="47" spans="1:3" ht="18" customHeight="1">
      <c r="A47" s="219" t="s">
        <v>91</v>
      </c>
      <c r="B47" s="228" t="s">
        <v>441</v>
      </c>
      <c r="C47" s="238"/>
    </row>
    <row r="48" spans="1:3" ht="18" customHeight="1">
      <c r="A48" s="219" t="s">
        <v>90</v>
      </c>
      <c r="B48" s="217" t="s">
        <v>101</v>
      </c>
      <c r="C48" s="238"/>
    </row>
    <row r="49" spans="1:3" ht="18" customHeight="1">
      <c r="A49" s="219" t="s">
        <v>212</v>
      </c>
      <c r="B49" s="42" t="s">
        <v>111</v>
      </c>
      <c r="C49" s="318">
        <f>C50+C54+C55</f>
        <v>0</v>
      </c>
    </row>
    <row r="50" spans="1:3" ht="18" customHeight="1">
      <c r="A50" s="219" t="s">
        <v>256</v>
      </c>
      <c r="B50" s="57" t="s">
        <v>167</v>
      </c>
      <c r="C50" s="239"/>
    </row>
    <row r="51" spans="1:3" ht="18" customHeight="1">
      <c r="A51" s="219" t="s">
        <v>257</v>
      </c>
      <c r="B51" s="79" t="s">
        <v>168</v>
      </c>
      <c r="C51" s="239"/>
    </row>
    <row r="52" spans="1:3" ht="18" customHeight="1">
      <c r="A52" s="219" t="s">
        <v>258</v>
      </c>
      <c r="B52" s="79" t="s">
        <v>169</v>
      </c>
      <c r="C52" s="239"/>
    </row>
    <row r="53" spans="1:3" ht="18" customHeight="1">
      <c r="A53" s="219" t="s">
        <v>434</v>
      </c>
      <c r="B53" s="79" t="s">
        <v>170</v>
      </c>
      <c r="C53" s="239"/>
    </row>
    <row r="54" spans="1:3" ht="30" customHeight="1">
      <c r="A54" s="219" t="s">
        <v>435</v>
      </c>
      <c r="B54" s="57" t="s">
        <v>397</v>
      </c>
      <c r="C54" s="239"/>
    </row>
    <row r="55" spans="1:3" ht="30" customHeight="1">
      <c r="A55" s="219" t="s">
        <v>436</v>
      </c>
      <c r="B55" s="57" t="s">
        <v>398</v>
      </c>
      <c r="C55" s="239"/>
    </row>
    <row r="56" spans="1:3" ht="18" customHeight="1">
      <c r="A56" s="219" t="s">
        <v>437</v>
      </c>
      <c r="B56" s="230" t="s">
        <v>439</v>
      </c>
      <c r="C56" s="242"/>
    </row>
    <row r="57" spans="1:3">
      <c r="B57" s="225"/>
    </row>
    <row r="74" spans="2:2">
      <c r="B74" s="226"/>
    </row>
    <row r="76" spans="2:2">
      <c r="B76" s="227"/>
    </row>
  </sheetData>
  <sheetProtection password="CF66" sheet="1" objects="1" scenarios="1"/>
  <mergeCells count="3">
    <mergeCell ref="A1:C1"/>
    <mergeCell ref="A3:A4"/>
    <mergeCell ref="B3:B4"/>
  </mergeCells>
  <dataValidations count="1">
    <dataValidation type="decimal" operator="lessThanOrEqual" allowBlank="1" showInputMessage="1" showErrorMessage="1" error="The value inserted is not valid._x000a_Please insert a negative or zero value." prompt="Insert negative numbers only" sqref="C19:C32 C38:C44 C50:C55">
      <formula1>0</formula1>
    </dataValidation>
  </dataValidations>
  <pageMargins left="0.7" right="0.7" top="0.75" bottom="0.75" header="0.3" footer="0.3"/>
  <pageSetup paperSize="9"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="80" zoomScaleNormal="80" workbookViewId="0">
      <selection activeCell="C6" sqref="C6"/>
    </sheetView>
  </sheetViews>
  <sheetFormatPr defaultRowHeight="14.25"/>
  <cols>
    <col min="1" max="1" width="11" style="87" customWidth="1"/>
    <col min="2" max="2" width="78.125" style="87" customWidth="1"/>
    <col min="3" max="3" width="12.75" style="87" customWidth="1"/>
    <col min="4" max="4" width="9" style="87"/>
    <col min="5" max="5" width="55.25" style="89" customWidth="1"/>
    <col min="6" max="6" width="55.5" style="89" customWidth="1"/>
    <col min="7" max="16384" width="9" style="87"/>
  </cols>
  <sheetData>
    <row r="1" spans="1:6" ht="18" customHeight="1">
      <c r="A1" s="346" t="s">
        <v>359</v>
      </c>
      <c r="B1" s="347"/>
      <c r="C1" s="352"/>
      <c r="E1" s="85"/>
    </row>
    <row r="2" spans="1:6" ht="14.25" customHeight="1">
      <c r="A2" s="90"/>
    </row>
    <row r="3" spans="1:6" ht="14.25" customHeight="1">
      <c r="A3" s="354" t="s">
        <v>0</v>
      </c>
      <c r="B3" s="355" t="s">
        <v>2</v>
      </c>
      <c r="C3" s="221" t="s">
        <v>1</v>
      </c>
    </row>
    <row r="4" spans="1:6">
      <c r="A4" s="354"/>
      <c r="B4" s="355"/>
      <c r="C4" s="219" t="s">
        <v>6</v>
      </c>
      <c r="E4" s="93"/>
      <c r="F4" s="93"/>
    </row>
    <row r="5" spans="1:6" ht="18" customHeight="1">
      <c r="A5" s="219" t="s">
        <v>6</v>
      </c>
      <c r="B5" s="40" t="s">
        <v>433</v>
      </c>
      <c r="C5" s="319">
        <f>MAX(C6,C7,C8)</f>
        <v>0</v>
      </c>
      <c r="E5" s="231"/>
      <c r="F5" s="86"/>
    </row>
    <row r="6" spans="1:6" ht="18" customHeight="1">
      <c r="A6" s="219" t="s">
        <v>7</v>
      </c>
      <c r="B6" s="128" t="s">
        <v>133</v>
      </c>
      <c r="C6" s="283"/>
    </row>
    <row r="7" spans="1:6" ht="18" customHeight="1">
      <c r="A7" s="219" t="s">
        <v>8</v>
      </c>
      <c r="B7" s="128" t="s">
        <v>134</v>
      </c>
      <c r="C7" s="320">
        <f>+'IF 03.00'!C5</f>
        <v>0</v>
      </c>
    </row>
    <row r="8" spans="1:6" ht="18" customHeight="1">
      <c r="A8" s="219" t="s">
        <v>9</v>
      </c>
      <c r="B8" s="128" t="s">
        <v>135</v>
      </c>
      <c r="C8" s="321">
        <f>+'IF 04.00'!D5</f>
        <v>0</v>
      </c>
    </row>
    <row r="9" spans="1:6" ht="18" customHeight="1">
      <c r="A9" s="219"/>
      <c r="B9" s="232" t="s">
        <v>444</v>
      </c>
      <c r="C9" s="233"/>
    </row>
    <row r="10" spans="1:6" ht="18" customHeight="1">
      <c r="A10" s="219" t="s">
        <v>10</v>
      </c>
      <c r="B10" s="42" t="s">
        <v>447</v>
      </c>
      <c r="C10" s="284"/>
    </row>
    <row r="11" spans="1:6" ht="18" customHeight="1">
      <c r="A11" s="219" t="s">
        <v>11</v>
      </c>
      <c r="B11" s="42" t="s">
        <v>448</v>
      </c>
      <c r="C11" s="285"/>
    </row>
    <row r="12" spans="1:6" ht="30" customHeight="1">
      <c r="A12" s="219" t="s">
        <v>12</v>
      </c>
      <c r="B12" s="236" t="s">
        <v>449</v>
      </c>
      <c r="C12" s="285"/>
    </row>
    <row r="13" spans="1:6" ht="23.25" customHeight="1">
      <c r="A13" s="219" t="s">
        <v>13</v>
      </c>
      <c r="B13" s="236" t="s">
        <v>450</v>
      </c>
      <c r="C13" s="285"/>
    </row>
    <row r="14" spans="1:6" ht="30" customHeight="1">
      <c r="A14" s="219" t="s">
        <v>14</v>
      </c>
      <c r="B14" s="236" t="s">
        <v>451</v>
      </c>
      <c r="C14" s="285"/>
    </row>
    <row r="15" spans="1:6" ht="18" customHeight="1">
      <c r="A15" s="234" t="s">
        <v>15</v>
      </c>
      <c r="B15" s="236" t="s">
        <v>446</v>
      </c>
      <c r="C15" s="286"/>
    </row>
    <row r="16" spans="1:6" ht="18" customHeight="1">
      <c r="A16" s="219"/>
      <c r="B16" s="232" t="s">
        <v>445</v>
      </c>
      <c r="C16" s="287"/>
    </row>
    <row r="17" spans="1:6" ht="18" customHeight="1">
      <c r="A17" s="219" t="s">
        <v>16</v>
      </c>
      <c r="B17" s="40" t="s">
        <v>207</v>
      </c>
      <c r="C17" s="284"/>
      <c r="F17" s="86"/>
    </row>
    <row r="18" spans="1:6" ht="18" customHeight="1">
      <c r="A18" s="219" t="s">
        <v>17</v>
      </c>
      <c r="B18" s="40" t="s">
        <v>208</v>
      </c>
      <c r="C18" s="285"/>
      <c r="F18" s="86"/>
    </row>
    <row r="19" spans="1:6" ht="18" customHeight="1">
      <c r="A19" s="219" t="s">
        <v>18</v>
      </c>
      <c r="B19" s="40" t="s">
        <v>136</v>
      </c>
      <c r="C19" s="243">
        <f>IF(AND(C10="",C11="",C12="",C13="",C14="",C15=""),SUM(C5,C17:C18),SUM(C10:C15,C17:C18))</f>
        <v>0</v>
      </c>
      <c r="E19" s="231"/>
    </row>
    <row r="24" spans="1:6">
      <c r="B24" s="97"/>
    </row>
    <row r="26" spans="1:6" s="89" customFormat="1" ht="18" customHeight="1">
      <c r="A26" s="353" t="s">
        <v>360</v>
      </c>
      <c r="B26" s="353"/>
      <c r="C26" s="353"/>
    </row>
    <row r="27" spans="1:6" s="89" customFormat="1">
      <c r="A27" s="64"/>
      <c r="B27" s="64"/>
      <c r="C27" s="64"/>
    </row>
    <row r="28" spans="1:6">
      <c r="A28" s="354" t="s">
        <v>0</v>
      </c>
      <c r="B28" s="355" t="s">
        <v>2</v>
      </c>
      <c r="C28" s="221" t="s">
        <v>1</v>
      </c>
    </row>
    <row r="29" spans="1:6">
      <c r="A29" s="354"/>
      <c r="B29" s="355"/>
      <c r="C29" s="219" t="s">
        <v>6</v>
      </c>
      <c r="E29" s="86"/>
    </row>
    <row r="30" spans="1:6" ht="18" customHeight="1">
      <c r="A30" s="219" t="s">
        <v>6</v>
      </c>
      <c r="B30" s="42" t="s">
        <v>137</v>
      </c>
      <c r="C30" s="322" t="e">
        <f>'IF 01.00'!C7/C5</f>
        <v>#DIV/0!</v>
      </c>
      <c r="E30" s="86"/>
    </row>
    <row r="31" spans="1:6" ht="18" customHeight="1">
      <c r="A31" s="219" t="s">
        <v>7</v>
      </c>
      <c r="B31" s="42" t="s">
        <v>408</v>
      </c>
      <c r="C31" s="323">
        <f>'IF 01.00'!C7-(C5*56%)</f>
        <v>0</v>
      </c>
      <c r="E31" s="86"/>
    </row>
    <row r="32" spans="1:6" ht="18" customHeight="1">
      <c r="A32" s="219" t="s">
        <v>8</v>
      </c>
      <c r="B32" s="42" t="s">
        <v>139</v>
      </c>
      <c r="C32" s="322" t="e">
        <f>'IF 01.00'!C6/C5</f>
        <v>#DIV/0!</v>
      </c>
      <c r="E32" s="86"/>
    </row>
    <row r="33" spans="1:5" ht="18" customHeight="1">
      <c r="A33" s="219" t="s">
        <v>9</v>
      </c>
      <c r="B33" s="42" t="s">
        <v>409</v>
      </c>
      <c r="C33" s="323">
        <f>'IF 01.00'!C6-(C5*75%)</f>
        <v>0</v>
      </c>
      <c r="E33" s="86"/>
    </row>
    <row r="34" spans="1:5" ht="18" customHeight="1">
      <c r="A34" s="219" t="s">
        <v>10</v>
      </c>
      <c r="B34" s="42" t="s">
        <v>138</v>
      </c>
      <c r="C34" s="322" t="e">
        <f>'IF 01.00'!C5/C5</f>
        <v>#DIV/0!</v>
      </c>
      <c r="E34" s="86"/>
    </row>
    <row r="35" spans="1:5" ht="18" customHeight="1">
      <c r="A35" s="219" t="s">
        <v>11</v>
      </c>
      <c r="B35" s="42" t="s">
        <v>112</v>
      </c>
      <c r="C35" s="323">
        <f>'IF 01.00'!C5-(C5*100%)</f>
        <v>0</v>
      </c>
    </row>
    <row r="38" spans="1:5">
      <c r="C38" s="235"/>
      <c r="D38" s="224"/>
    </row>
  </sheetData>
  <sheetProtection password="CF66" sheet="1" objects="1" scenarios="1"/>
  <mergeCells count="6">
    <mergeCell ref="A1:C1"/>
    <mergeCell ref="A26:C26"/>
    <mergeCell ref="A3:A4"/>
    <mergeCell ref="B3:B4"/>
    <mergeCell ref="A28:A29"/>
    <mergeCell ref="B28:B2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635" yWindow="313" count="1">
        <x14:dataValidation type="list" allowBlank="1" showInputMessage="1" showErrorMessage="1" promptTitle="Άρθρο 14 (IFR)" prompt="Επιλογή από τη λίστα (σύμφωνα με άρθρο 14 IFR)">
          <x14:formula1>
            <xm:f>Sheet2!A2:A4</xm:f>
          </x14:formula1>
          <xm:sqref>C6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zoomScale="80" zoomScaleNormal="80" workbookViewId="0">
      <selection activeCell="C25" sqref="C25"/>
    </sheetView>
  </sheetViews>
  <sheetFormatPr defaultRowHeight="14.25"/>
  <cols>
    <col min="1" max="1" width="9" style="87"/>
    <col min="2" max="2" width="94.25" style="87" customWidth="1"/>
    <col min="3" max="3" width="15.25" style="87" customWidth="1"/>
    <col min="4" max="4" width="107.375" style="91" bestFit="1" customWidth="1"/>
    <col min="5" max="5" width="59.625" style="86" customWidth="1"/>
    <col min="6" max="16384" width="9" style="87"/>
  </cols>
  <sheetData>
    <row r="1" spans="1:5" ht="20.25" customHeight="1">
      <c r="A1" s="356" t="s">
        <v>41</v>
      </c>
      <c r="B1" s="356"/>
      <c r="C1" s="356"/>
      <c r="D1" s="85"/>
    </row>
    <row r="2" spans="1:5" s="89" customFormat="1" ht="20.25" customHeight="1">
      <c r="A2" s="88"/>
      <c r="B2" s="88"/>
      <c r="C2" s="88"/>
      <c r="D2" s="85"/>
      <c r="E2" s="86"/>
    </row>
    <row r="3" spans="1:5" ht="20.25" customHeight="1">
      <c r="A3" s="90"/>
      <c r="C3" s="237" t="s">
        <v>1</v>
      </c>
      <c r="D3" s="237"/>
    </row>
    <row r="4" spans="1:5" ht="20.25" customHeight="1">
      <c r="A4" s="21" t="s">
        <v>0</v>
      </c>
      <c r="B4" s="92" t="s">
        <v>2</v>
      </c>
      <c r="C4" s="39" t="s">
        <v>6</v>
      </c>
      <c r="D4" s="247" t="s">
        <v>466</v>
      </c>
      <c r="E4" s="94"/>
    </row>
    <row r="5" spans="1:5" ht="20.25" customHeight="1">
      <c r="A5" s="39" t="s">
        <v>6</v>
      </c>
      <c r="B5" s="32" t="s">
        <v>140</v>
      </c>
      <c r="C5" s="324">
        <f>C6*25%</f>
        <v>0</v>
      </c>
      <c r="D5" s="325"/>
      <c r="E5" s="94"/>
    </row>
    <row r="6" spans="1:5" ht="20.25" customHeight="1">
      <c r="A6" s="21" t="s">
        <v>7</v>
      </c>
      <c r="B6" s="58" t="s">
        <v>419</v>
      </c>
      <c r="C6" s="324">
        <f>C7+C9</f>
        <v>0</v>
      </c>
      <c r="D6" s="325"/>
    </row>
    <row r="7" spans="1:5" ht="20.25" customHeight="1">
      <c r="A7" s="21" t="s">
        <v>8</v>
      </c>
      <c r="B7" s="59" t="s">
        <v>431</v>
      </c>
      <c r="C7" s="244"/>
      <c r="D7" s="244"/>
    </row>
    <row r="8" spans="1:5" ht="20.25" customHeight="1">
      <c r="A8" s="21" t="s">
        <v>9</v>
      </c>
      <c r="B8" s="80" t="s">
        <v>214</v>
      </c>
      <c r="C8" s="244"/>
      <c r="D8" s="244"/>
    </row>
    <row r="9" spans="1:5" ht="20.25" customHeight="1">
      <c r="A9" s="21" t="s">
        <v>10</v>
      </c>
      <c r="B9" s="81" t="s">
        <v>452</v>
      </c>
      <c r="C9" s="324">
        <f>C10+C11+C12+C13+C14+C15+C16+C17+C18+C19+C20+C21+C22+C23</f>
        <v>0</v>
      </c>
      <c r="D9" s="325"/>
    </row>
    <row r="10" spans="1:5" ht="20.25" customHeight="1">
      <c r="A10" s="21" t="s">
        <v>11</v>
      </c>
      <c r="B10" s="82" t="s">
        <v>453</v>
      </c>
      <c r="C10" s="239"/>
      <c r="D10" s="239"/>
    </row>
    <row r="11" spans="1:5" ht="20.25" customHeight="1">
      <c r="A11" s="21" t="s">
        <v>12</v>
      </c>
      <c r="B11" s="82" t="s">
        <v>454</v>
      </c>
      <c r="C11" s="239"/>
      <c r="D11" s="239"/>
    </row>
    <row r="12" spans="1:5" ht="20.25" customHeight="1">
      <c r="A12" s="21" t="s">
        <v>13</v>
      </c>
      <c r="B12" s="82" t="s">
        <v>455</v>
      </c>
      <c r="C12" s="239"/>
      <c r="D12" s="239"/>
    </row>
    <row r="13" spans="1:5" ht="20.25" customHeight="1">
      <c r="A13" s="21" t="s">
        <v>14</v>
      </c>
      <c r="B13" s="82" t="s">
        <v>456</v>
      </c>
      <c r="C13" s="239"/>
      <c r="D13" s="239"/>
    </row>
    <row r="14" spans="1:5" ht="20.25" customHeight="1">
      <c r="A14" s="21" t="s">
        <v>15</v>
      </c>
      <c r="B14" s="82" t="s">
        <v>457</v>
      </c>
      <c r="C14" s="239"/>
      <c r="D14" s="239"/>
    </row>
    <row r="15" spans="1:5" ht="20.25" customHeight="1">
      <c r="A15" s="21" t="s">
        <v>16</v>
      </c>
      <c r="B15" s="82" t="s">
        <v>458</v>
      </c>
      <c r="C15" s="239"/>
      <c r="D15" s="239"/>
    </row>
    <row r="16" spans="1:5" ht="20.25" customHeight="1">
      <c r="A16" s="21" t="s">
        <v>17</v>
      </c>
      <c r="B16" s="82" t="s">
        <v>459</v>
      </c>
      <c r="C16" s="239"/>
      <c r="D16" s="239"/>
    </row>
    <row r="17" spans="1:4" ht="20.25" customHeight="1">
      <c r="A17" s="21" t="s">
        <v>18</v>
      </c>
      <c r="B17" s="82" t="s">
        <v>460</v>
      </c>
      <c r="C17" s="239"/>
      <c r="D17" s="239"/>
    </row>
    <row r="18" spans="1:4" ht="20.25" customHeight="1">
      <c r="A18" s="21" t="s">
        <v>19</v>
      </c>
      <c r="B18" s="82" t="s">
        <v>461</v>
      </c>
      <c r="C18" s="239"/>
      <c r="D18" s="239"/>
    </row>
    <row r="19" spans="1:4" ht="20.25" customHeight="1">
      <c r="A19" s="21" t="s">
        <v>20</v>
      </c>
      <c r="B19" s="82" t="s">
        <v>462</v>
      </c>
      <c r="C19" s="239"/>
      <c r="D19" s="239"/>
    </row>
    <row r="20" spans="1:4" ht="20.25" customHeight="1">
      <c r="A20" s="21" t="s">
        <v>21</v>
      </c>
      <c r="B20" s="78" t="s">
        <v>463</v>
      </c>
      <c r="C20" s="239"/>
      <c r="D20" s="239"/>
    </row>
    <row r="21" spans="1:4" ht="20.25" customHeight="1">
      <c r="A21" s="21" t="s">
        <v>22</v>
      </c>
      <c r="B21" s="78" t="s">
        <v>464</v>
      </c>
      <c r="C21" s="239"/>
      <c r="D21" s="239"/>
    </row>
    <row r="22" spans="1:4" ht="20.25" customHeight="1">
      <c r="A22" s="21" t="s">
        <v>23</v>
      </c>
      <c r="B22" s="50" t="s">
        <v>421</v>
      </c>
      <c r="C22" s="239"/>
      <c r="D22" s="239"/>
    </row>
    <row r="23" spans="1:4" ht="20.25" customHeight="1">
      <c r="A23" s="21" t="s">
        <v>24</v>
      </c>
      <c r="B23" s="78" t="s">
        <v>422</v>
      </c>
      <c r="C23" s="239"/>
      <c r="D23" s="239"/>
    </row>
    <row r="24" spans="1:4">
      <c r="A24" s="21" t="s">
        <v>25</v>
      </c>
      <c r="B24" s="58" t="s">
        <v>384</v>
      </c>
      <c r="C24" s="245"/>
      <c r="D24" s="245"/>
    </row>
    <row r="25" spans="1:4" ht="20.25" customHeight="1">
      <c r="A25" s="21" t="s">
        <v>26</v>
      </c>
      <c r="B25" s="58" t="s">
        <v>385</v>
      </c>
      <c r="C25" s="327" t="e">
        <f>(C24-C6)/C6</f>
        <v>#DIV/0!</v>
      </c>
      <c r="D25" s="326"/>
    </row>
    <row r="26" spans="1:4" ht="20.25" customHeight="1">
      <c r="A26" s="44"/>
      <c r="B26" s="95"/>
    </row>
    <row r="27" spans="1:4" ht="20.25" customHeight="1">
      <c r="A27" s="96"/>
    </row>
    <row r="28" spans="1:4" ht="20.25" customHeight="1">
      <c r="A28" s="96"/>
      <c r="B28" s="97"/>
    </row>
    <row r="29" spans="1:4" ht="20.25" customHeight="1">
      <c r="A29" s="96"/>
    </row>
    <row r="30" spans="1:4" ht="20.25" customHeight="1">
      <c r="A30" s="96"/>
    </row>
    <row r="31" spans="1:4" ht="20.25" customHeight="1">
      <c r="A31" s="96"/>
    </row>
    <row r="32" spans="1:4" ht="20.25" customHeight="1">
      <c r="A32" s="96"/>
    </row>
    <row r="33" spans="1:1" ht="20.25" customHeight="1">
      <c r="A33" s="96"/>
    </row>
    <row r="34" spans="1:1" ht="20.25" customHeight="1">
      <c r="A34" s="96"/>
    </row>
    <row r="35" spans="1:1" ht="20.25" customHeight="1">
      <c r="A35" s="96"/>
    </row>
  </sheetData>
  <sheetProtection password="CF66" sheet="1" objects="1" scenarios="1"/>
  <mergeCells count="1">
    <mergeCell ref="A1:C1"/>
  </mergeCells>
  <dataValidations count="1">
    <dataValidation type="decimal" operator="lessThanOrEqual" allowBlank="1" showInputMessage="1" showErrorMessage="1" error="The value inserted is not valid._x000a_Please insert a negative or zero value." prompt="Insert negative numbers only" sqref="C10:C23">
      <formula1>0</formula1>
    </dataValidation>
  </dataValidations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="90" zoomScaleNormal="90" workbookViewId="0">
      <selection activeCell="D27" sqref="D27"/>
    </sheetView>
  </sheetViews>
  <sheetFormatPr defaultRowHeight="14.25"/>
  <cols>
    <col min="1" max="1" width="9" style="25"/>
    <col min="2" max="2" width="78.125" style="25" customWidth="1"/>
    <col min="3" max="4" width="16" style="38" customWidth="1"/>
    <col min="5" max="5" width="25.75" style="38" customWidth="1"/>
    <col min="6" max="6" width="63.25" style="99" customWidth="1"/>
    <col min="7" max="16384" width="9" style="38"/>
  </cols>
  <sheetData>
    <row r="1" spans="1:7">
      <c r="A1" s="357" t="s">
        <v>390</v>
      </c>
      <c r="B1" s="357"/>
      <c r="C1" s="357"/>
      <c r="D1" s="98"/>
      <c r="E1" s="26"/>
    </row>
    <row r="2" spans="1:7">
      <c r="A2" s="27"/>
    </row>
    <row r="3" spans="1:7" ht="43.5" customHeight="1">
      <c r="A3" s="100"/>
      <c r="B3" s="101"/>
      <c r="C3" s="102" t="s">
        <v>125</v>
      </c>
      <c r="D3" s="103" t="s">
        <v>124</v>
      </c>
    </row>
    <row r="4" spans="1:7" ht="16.5" customHeight="1">
      <c r="A4" s="30" t="s">
        <v>0</v>
      </c>
      <c r="B4" s="31" t="s">
        <v>2</v>
      </c>
      <c r="C4" s="102" t="s">
        <v>6</v>
      </c>
      <c r="D4" s="102" t="s">
        <v>7</v>
      </c>
      <c r="E4" s="104"/>
      <c r="F4" s="105"/>
    </row>
    <row r="5" spans="1:7" ht="21" customHeight="1">
      <c r="A5" s="30" t="s">
        <v>6</v>
      </c>
      <c r="B5" s="72" t="s">
        <v>3</v>
      </c>
      <c r="C5" s="106"/>
      <c r="D5" s="328">
        <f>D6+D13+D16</f>
        <v>0</v>
      </c>
    </row>
    <row r="6" spans="1:7" ht="21" customHeight="1">
      <c r="A6" s="30" t="s">
        <v>7</v>
      </c>
      <c r="B6" s="59" t="s">
        <v>247</v>
      </c>
      <c r="C6" s="106"/>
      <c r="D6" s="328">
        <f>D7+D8+D9+D10+D11+D12</f>
        <v>0</v>
      </c>
      <c r="E6" s="107"/>
    </row>
    <row r="7" spans="1:7" ht="21" customHeight="1">
      <c r="A7" s="30" t="s">
        <v>8</v>
      </c>
      <c r="B7" s="108" t="s">
        <v>427</v>
      </c>
      <c r="C7" s="330">
        <f>IFERROR(AVERAGE('IF 06.00'!C19:N19),0)</f>
        <v>0</v>
      </c>
      <c r="D7" s="328">
        <f>C7*0.02%</f>
        <v>0</v>
      </c>
      <c r="E7" s="107"/>
    </row>
    <row r="8" spans="1:7" ht="21" customHeight="1">
      <c r="A8" s="30" t="s">
        <v>9</v>
      </c>
      <c r="B8" s="108" t="s">
        <v>201</v>
      </c>
      <c r="C8" s="330">
        <f>IFERROR(AVERAGE('IF 06.00'!C37:H37),0)</f>
        <v>0</v>
      </c>
      <c r="D8" s="328">
        <f>C8*0.4%</f>
        <v>0</v>
      </c>
      <c r="E8" s="107"/>
    </row>
    <row r="9" spans="1:7" ht="21" customHeight="1">
      <c r="A9" s="30" t="s">
        <v>10</v>
      </c>
      <c r="B9" s="108" t="s">
        <v>202</v>
      </c>
      <c r="C9" s="330">
        <f>IFERROR(AVERAGE('IF 06.00'!C38:H38),0)</f>
        <v>0</v>
      </c>
      <c r="D9" s="328">
        <f>C9*0.5%</f>
        <v>0</v>
      </c>
      <c r="E9" s="109"/>
    </row>
    <row r="10" spans="1:7" ht="21" customHeight="1">
      <c r="A10" s="30" t="s">
        <v>11</v>
      </c>
      <c r="B10" s="108" t="s">
        <v>199</v>
      </c>
      <c r="C10" s="330">
        <f>IFERROR(AVERAGE('IF 06.00'!C58:H58),0)</f>
        <v>0</v>
      </c>
      <c r="D10" s="328">
        <f>C10*0.04%</f>
        <v>0</v>
      </c>
      <c r="E10" s="109"/>
      <c r="F10" s="110"/>
    </row>
    <row r="11" spans="1:7" ht="21" customHeight="1">
      <c r="A11" s="30" t="s">
        <v>12</v>
      </c>
      <c r="B11" s="108" t="s">
        <v>203</v>
      </c>
      <c r="C11" s="330">
        <f>IFERROR(AVERAGE('IF 06.00'!C82:E82),0)</f>
        <v>0</v>
      </c>
      <c r="D11" s="328">
        <f>C11*0.1%</f>
        <v>0</v>
      </c>
      <c r="E11" s="107"/>
      <c r="F11" s="110"/>
    </row>
    <row r="12" spans="1:7" s="112" customFormat="1" ht="21" customHeight="1">
      <c r="A12" s="30" t="s">
        <v>13</v>
      </c>
      <c r="B12" s="108" t="s">
        <v>204</v>
      </c>
      <c r="C12" s="330">
        <f>IFERROR(AVERAGE('IF 06.00'!C85:E85),0)</f>
        <v>0</v>
      </c>
      <c r="D12" s="328">
        <f>C12*0.01%</f>
        <v>0</v>
      </c>
      <c r="E12" s="107"/>
      <c r="F12" s="111"/>
    </row>
    <row r="13" spans="1:7" s="112" customFormat="1" ht="21" customHeight="1">
      <c r="A13" s="30" t="s">
        <v>14</v>
      </c>
      <c r="B13" s="59" t="s">
        <v>248</v>
      </c>
      <c r="C13" s="106"/>
      <c r="D13" s="328">
        <f>D14+D15</f>
        <v>0</v>
      </c>
      <c r="E13" s="107"/>
      <c r="F13" s="111"/>
    </row>
    <row r="14" spans="1:7" s="112" customFormat="1" ht="21" customHeight="1">
      <c r="A14" s="30" t="s">
        <v>15</v>
      </c>
      <c r="B14" s="108" t="s">
        <v>156</v>
      </c>
      <c r="C14" s="113"/>
      <c r="D14" s="329">
        <f>+'IF 06.00'!C94</f>
        <v>0</v>
      </c>
      <c r="E14" s="107"/>
      <c r="F14" s="111"/>
    </row>
    <row r="15" spans="1:7" ht="21" customHeight="1">
      <c r="A15" s="30" t="s">
        <v>16</v>
      </c>
      <c r="B15" s="108" t="s">
        <v>145</v>
      </c>
      <c r="C15" s="328">
        <f>SUM('IF 06.00'!G110:G122)</f>
        <v>0</v>
      </c>
      <c r="D15" s="328">
        <f>C15*1.3</f>
        <v>0</v>
      </c>
      <c r="E15" s="107"/>
      <c r="F15" s="35"/>
      <c r="G15" s="112"/>
    </row>
    <row r="16" spans="1:7" ht="21" customHeight="1">
      <c r="A16" s="30" t="s">
        <v>17</v>
      </c>
      <c r="B16" s="59" t="s">
        <v>249</v>
      </c>
      <c r="C16" s="106"/>
      <c r="D16" s="328">
        <f>D17+D18+D19+D20</f>
        <v>0</v>
      </c>
      <c r="E16" s="107"/>
      <c r="F16" s="35"/>
      <c r="G16" s="112"/>
    </row>
    <row r="17" spans="1:6" ht="21" customHeight="1">
      <c r="A17" s="30" t="s">
        <v>18</v>
      </c>
      <c r="B17" s="108" t="s">
        <v>157</v>
      </c>
      <c r="C17" s="106"/>
      <c r="D17" s="328">
        <f>+'IF 06.00'!C130+'IF 06.00'!C131+'IF 06.00'!C135</f>
        <v>0</v>
      </c>
      <c r="E17" s="107"/>
      <c r="F17" s="110"/>
    </row>
    <row r="18" spans="1:6" ht="21" customHeight="1">
      <c r="A18" s="30" t="s">
        <v>19</v>
      </c>
      <c r="B18" s="108" t="s">
        <v>205</v>
      </c>
      <c r="C18" s="328">
        <f>IFERROR(AVERAGE('IF 06.00'!C158:H158),0)</f>
        <v>0</v>
      </c>
      <c r="D18" s="328">
        <f>C18*0.1%</f>
        <v>0</v>
      </c>
      <c r="E18" s="107"/>
      <c r="F18" s="110"/>
    </row>
    <row r="19" spans="1:6" ht="21" customHeight="1">
      <c r="A19" s="30" t="s">
        <v>20</v>
      </c>
      <c r="B19" s="108" t="s">
        <v>206</v>
      </c>
      <c r="C19" s="328">
        <f>IFERROR(AVERAGE('IF 06.00'!C159:H159),0)</f>
        <v>0</v>
      </c>
      <c r="D19" s="328">
        <f>C19*0.01%</f>
        <v>0</v>
      </c>
      <c r="F19" s="110"/>
    </row>
    <row r="20" spans="1:6" ht="21" customHeight="1">
      <c r="A20" s="30" t="s">
        <v>21</v>
      </c>
      <c r="B20" s="83" t="s">
        <v>420</v>
      </c>
      <c r="C20" s="113"/>
      <c r="D20" s="328">
        <f>SUM('IF 07.00'!L6:L33)</f>
        <v>0</v>
      </c>
      <c r="F20" s="110"/>
    </row>
    <row r="21" spans="1:6">
      <c r="A21" s="114"/>
      <c r="F21" s="110"/>
    </row>
    <row r="22" spans="1:6">
      <c r="A22" s="114"/>
      <c r="F22" s="110"/>
    </row>
    <row r="23" spans="1:6">
      <c r="A23" s="34"/>
      <c r="B23" s="41"/>
      <c r="F23" s="110"/>
    </row>
    <row r="24" spans="1:6">
      <c r="F24" s="110"/>
    </row>
    <row r="25" spans="1:6">
      <c r="B25" s="41"/>
      <c r="F25" s="110"/>
    </row>
    <row r="26" spans="1:6">
      <c r="B26" s="41"/>
      <c r="F26" s="110"/>
    </row>
    <row r="28" spans="1:6">
      <c r="B28" s="41"/>
    </row>
    <row r="29" spans="1:6">
      <c r="B29" s="115"/>
    </row>
    <row r="30" spans="1:6">
      <c r="B30" s="41"/>
    </row>
    <row r="31" spans="1:6">
      <c r="B31" s="41"/>
    </row>
    <row r="32" spans="1:6">
      <c r="B32" s="41"/>
    </row>
    <row r="33" spans="2:2">
      <c r="B33" s="41"/>
    </row>
    <row r="34" spans="2:2">
      <c r="B34" s="41"/>
    </row>
    <row r="35" spans="2:2">
      <c r="B35" s="41"/>
    </row>
    <row r="36" spans="2:2">
      <c r="B36" s="41"/>
    </row>
  </sheetData>
  <sheetProtection password="CF66" sheet="1" objects="1" scenarios="1"/>
  <mergeCells count="1">
    <mergeCell ref="A1:C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zoomScale="80" zoomScaleNormal="80" workbookViewId="0">
      <selection activeCell="B14" sqref="B14"/>
    </sheetView>
  </sheetViews>
  <sheetFormatPr defaultRowHeight="14.25"/>
  <cols>
    <col min="1" max="1" width="7.625" style="28" customWidth="1"/>
    <col min="2" max="2" width="90.625" style="25" customWidth="1"/>
    <col min="3" max="3" width="36.5" style="25" customWidth="1"/>
    <col min="4" max="16384" width="9" style="25"/>
  </cols>
  <sheetData>
    <row r="1" spans="1:3">
      <c r="A1" s="358" t="s">
        <v>391</v>
      </c>
      <c r="B1" s="358"/>
      <c r="C1" s="358"/>
    </row>
    <row r="2" spans="1:3" s="29" customFormat="1">
      <c r="A2" s="63"/>
      <c r="B2" s="63"/>
      <c r="C2" s="63"/>
    </row>
    <row r="3" spans="1:3">
      <c r="A3" s="27"/>
      <c r="C3" s="62" t="s">
        <v>1</v>
      </c>
    </row>
    <row r="4" spans="1:3">
      <c r="A4" s="30" t="s">
        <v>0</v>
      </c>
      <c r="B4" s="31" t="s">
        <v>2</v>
      </c>
      <c r="C4" s="39" t="s">
        <v>6</v>
      </c>
    </row>
    <row r="5" spans="1:3">
      <c r="A5" s="22" t="s">
        <v>6</v>
      </c>
      <c r="B5" s="32" t="s">
        <v>399</v>
      </c>
      <c r="C5" s="311"/>
    </row>
    <row r="6" spans="1:3">
      <c r="A6" s="22" t="s">
        <v>7</v>
      </c>
      <c r="B6" s="32" t="s">
        <v>400</v>
      </c>
      <c r="C6" s="311"/>
    </row>
    <row r="7" spans="1:3">
      <c r="A7" s="22" t="s">
        <v>8</v>
      </c>
      <c r="B7" s="32" t="s">
        <v>401</v>
      </c>
      <c r="C7" s="311"/>
    </row>
    <row r="8" spans="1:3">
      <c r="A8" s="22" t="s">
        <v>9</v>
      </c>
      <c r="B8" s="32" t="s">
        <v>141</v>
      </c>
      <c r="C8" s="312"/>
    </row>
    <row r="9" spans="1:3">
      <c r="A9" s="22" t="s">
        <v>10</v>
      </c>
      <c r="B9" s="32" t="s">
        <v>142</v>
      </c>
      <c r="C9" s="312"/>
    </row>
    <row r="10" spans="1:3">
      <c r="A10" s="22" t="s">
        <v>11</v>
      </c>
      <c r="B10" s="33" t="s">
        <v>143</v>
      </c>
      <c r="C10" s="312"/>
    </row>
    <row r="11" spans="1:3">
      <c r="A11" s="22" t="s">
        <v>12</v>
      </c>
      <c r="B11" s="33" t="s">
        <v>144</v>
      </c>
      <c r="C11" s="312"/>
    </row>
    <row r="12" spans="1:3">
      <c r="A12" s="22" t="s">
        <v>13</v>
      </c>
      <c r="B12" s="33" t="s">
        <v>145</v>
      </c>
      <c r="C12" s="312"/>
    </row>
    <row r="13" spans="1:3">
      <c r="A13" s="22" t="s">
        <v>14</v>
      </c>
      <c r="B13" s="33" t="s">
        <v>146</v>
      </c>
      <c r="C13" s="312"/>
    </row>
    <row r="14" spans="1:3" s="34" customFormat="1">
      <c r="A14" s="22" t="s">
        <v>15</v>
      </c>
      <c r="B14" s="58" t="s">
        <v>402</v>
      </c>
      <c r="C14" s="312"/>
    </row>
    <row r="15" spans="1:3" s="34" customFormat="1">
      <c r="A15" s="22" t="s">
        <v>16</v>
      </c>
      <c r="B15" s="58" t="s">
        <v>403</v>
      </c>
      <c r="C15" s="312"/>
    </row>
    <row r="16" spans="1:3" s="34" customFormat="1">
      <c r="A16" s="22" t="s">
        <v>17</v>
      </c>
      <c r="B16" s="59" t="s">
        <v>387</v>
      </c>
      <c r="C16" s="312"/>
    </row>
    <row r="17" spans="1:3" s="34" customFormat="1">
      <c r="A17" s="22" t="s">
        <v>18</v>
      </c>
      <c r="B17" s="59" t="s">
        <v>386</v>
      </c>
      <c r="C17" s="312"/>
    </row>
    <row r="18" spans="1:3" s="34" customFormat="1">
      <c r="A18" s="22" t="s">
        <v>19</v>
      </c>
      <c r="B18" s="60" t="s">
        <v>215</v>
      </c>
      <c r="C18" s="312"/>
    </row>
    <row r="19" spans="1:3" s="34" customFormat="1">
      <c r="A19" s="22" t="s">
        <v>20</v>
      </c>
      <c r="B19" s="55" t="s">
        <v>216</v>
      </c>
      <c r="C19" s="312"/>
    </row>
    <row r="20" spans="1:3" s="34" customFormat="1">
      <c r="A20" s="22" t="s">
        <v>21</v>
      </c>
      <c r="B20" s="55" t="s">
        <v>217</v>
      </c>
      <c r="C20" s="312"/>
    </row>
    <row r="21" spans="1:3" s="34" customFormat="1">
      <c r="A21" s="21" t="s">
        <v>22</v>
      </c>
      <c r="B21" s="55" t="s">
        <v>218</v>
      </c>
      <c r="C21" s="312"/>
    </row>
    <row r="22" spans="1:3" s="34" customFormat="1">
      <c r="A22" s="30" t="s">
        <v>23</v>
      </c>
      <c r="B22" s="55" t="s">
        <v>219</v>
      </c>
      <c r="C22" s="312"/>
    </row>
    <row r="23" spans="1:3" s="34" customFormat="1" ht="28.5">
      <c r="A23" s="30" t="s">
        <v>24</v>
      </c>
      <c r="B23" s="55" t="s">
        <v>220</v>
      </c>
      <c r="C23" s="312"/>
    </row>
    <row r="24" spans="1:3" s="34" customFormat="1">
      <c r="A24" s="30" t="s">
        <v>25</v>
      </c>
      <c r="B24" s="55" t="s">
        <v>221</v>
      </c>
      <c r="C24" s="312"/>
    </row>
    <row r="25" spans="1:3" s="34" customFormat="1">
      <c r="A25" s="30" t="s">
        <v>26</v>
      </c>
      <c r="B25" s="55" t="s">
        <v>222</v>
      </c>
      <c r="C25" s="312"/>
    </row>
    <row r="26" spans="1:3" s="34" customFormat="1">
      <c r="A26" s="30" t="s">
        <v>27</v>
      </c>
      <c r="B26" s="55" t="s">
        <v>223</v>
      </c>
      <c r="C26" s="312"/>
    </row>
    <row r="27" spans="1:3" s="34" customFormat="1">
      <c r="A27" s="30" t="s">
        <v>28</v>
      </c>
      <c r="B27" s="55" t="s">
        <v>224</v>
      </c>
      <c r="C27" s="312"/>
    </row>
    <row r="28" spans="1:3" s="34" customFormat="1">
      <c r="A28" s="30" t="s">
        <v>29</v>
      </c>
      <c r="B28" s="55" t="s">
        <v>225</v>
      </c>
      <c r="C28" s="312"/>
    </row>
    <row r="29" spans="1:3" s="34" customFormat="1" ht="42.75">
      <c r="A29" s="30" t="s">
        <v>30</v>
      </c>
      <c r="B29" s="57" t="s">
        <v>253</v>
      </c>
      <c r="C29" s="312"/>
    </row>
    <row r="30" spans="1:3" s="34" customFormat="1">
      <c r="A30" s="30" t="s">
        <v>31</v>
      </c>
      <c r="B30" s="57" t="s">
        <v>291</v>
      </c>
      <c r="C30" s="312"/>
    </row>
    <row r="31" spans="1:3" s="34" customFormat="1">
      <c r="A31" s="30" t="s">
        <v>32</v>
      </c>
      <c r="B31" s="57" t="s">
        <v>254</v>
      </c>
      <c r="C31" s="312"/>
    </row>
    <row r="32" spans="1:3" s="34" customFormat="1">
      <c r="A32" s="30" t="s">
        <v>33</v>
      </c>
      <c r="B32" s="57" t="s">
        <v>226</v>
      </c>
      <c r="C32" s="312"/>
    </row>
    <row r="33" spans="1:3" s="34" customFormat="1" ht="28.5">
      <c r="A33" s="30" t="s">
        <v>34</v>
      </c>
      <c r="B33" s="57" t="s">
        <v>292</v>
      </c>
      <c r="C33" s="311"/>
    </row>
    <row r="34" spans="1:3" s="34" customFormat="1"/>
    <row r="35" spans="1:3" s="34" customFormat="1">
      <c r="A35" s="28"/>
      <c r="B35" s="35"/>
    </row>
    <row r="36" spans="1:3" s="34" customFormat="1">
      <c r="A36" s="28"/>
    </row>
    <row r="37" spans="1:3" s="34" customFormat="1">
      <c r="A37" s="28"/>
    </row>
    <row r="38" spans="1:3" s="34" customFormat="1">
      <c r="A38" s="28"/>
      <c r="B38" s="36"/>
    </row>
    <row r="39" spans="1:3" s="34" customFormat="1">
      <c r="A39" s="28"/>
      <c r="B39" s="37"/>
      <c r="C39" s="25"/>
    </row>
    <row r="40" spans="1:3" s="34" customFormat="1">
      <c r="A40" s="28"/>
      <c r="B40" s="25"/>
      <c r="C40" s="25"/>
    </row>
    <row r="41" spans="1:3" s="34" customFormat="1">
      <c r="A41" s="28"/>
      <c r="B41" s="25"/>
      <c r="C41" s="25"/>
    </row>
  </sheetData>
  <sheetProtection password="CF66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topLeftCell="A115" zoomScale="70" zoomScaleNormal="70" workbookViewId="0">
      <selection activeCell="D150" sqref="D150"/>
    </sheetView>
  </sheetViews>
  <sheetFormatPr defaultColWidth="9" defaultRowHeight="14.25"/>
  <cols>
    <col min="1" max="1" width="9" style="38"/>
    <col min="2" max="2" width="60.625" style="38" customWidth="1"/>
    <col min="3" max="3" width="19.25" style="38" customWidth="1"/>
    <col min="4" max="4" width="14.625" style="38" customWidth="1"/>
    <col min="5" max="5" width="15.75" style="38" customWidth="1"/>
    <col min="6" max="6" width="15.875" style="38" customWidth="1"/>
    <col min="7" max="7" width="16.875" style="38" customWidth="1"/>
    <col min="8" max="9" width="13.125" style="38" bestFit="1" customWidth="1"/>
    <col min="10" max="16" width="11.875" style="38" bestFit="1" customWidth="1"/>
    <col min="17" max="17" width="11.375" style="38" customWidth="1"/>
    <col min="18" max="16384" width="9" style="38"/>
  </cols>
  <sheetData>
    <row r="1" spans="1:16">
      <c r="A1" s="357" t="s">
        <v>198</v>
      </c>
      <c r="B1" s="357"/>
      <c r="D1" s="112"/>
    </row>
    <row r="2" spans="1:16" s="117" customFormat="1">
      <c r="A2" s="116"/>
      <c r="B2" s="116"/>
      <c r="D2" s="98"/>
    </row>
    <row r="3" spans="1:16" s="117" customFormat="1">
      <c r="A3" s="116"/>
      <c r="B3" s="116"/>
    </row>
    <row r="4" spans="1:16" s="117" customFormat="1">
      <c r="A4" s="116" t="s">
        <v>348</v>
      </c>
      <c r="B4" s="116"/>
    </row>
    <row r="5" spans="1:16" s="117" customFormat="1">
      <c r="A5" s="116"/>
      <c r="B5" s="116"/>
    </row>
    <row r="6" spans="1:16">
      <c r="A6" s="118"/>
      <c r="B6" s="119"/>
      <c r="C6" s="359" t="s">
        <v>125</v>
      </c>
      <c r="D6" s="359"/>
      <c r="E6" s="359"/>
    </row>
    <row r="7" spans="1:16">
      <c r="A7" s="120"/>
      <c r="B7" s="121"/>
      <c r="C7" s="103" t="s">
        <v>263</v>
      </c>
      <c r="D7" s="102" t="s">
        <v>320</v>
      </c>
      <c r="E7" s="102" t="s">
        <v>264</v>
      </c>
    </row>
    <row r="8" spans="1:16">
      <c r="A8" s="122"/>
      <c r="B8" s="123"/>
      <c r="C8" s="124" t="s">
        <v>6</v>
      </c>
      <c r="D8" s="124" t="s">
        <v>7</v>
      </c>
      <c r="E8" s="124" t="s">
        <v>8</v>
      </c>
    </row>
    <row r="9" spans="1:16">
      <c r="A9" s="124" t="s">
        <v>6</v>
      </c>
      <c r="B9" s="125" t="s">
        <v>404</v>
      </c>
      <c r="C9" s="340">
        <f>AVERAGE(C19:N19)</f>
        <v>0</v>
      </c>
      <c r="D9" s="340">
        <f>AVERAGE(D19:O19)</f>
        <v>0</v>
      </c>
      <c r="E9" s="340">
        <f>AVERAGE(E19:P19)</f>
        <v>0</v>
      </c>
    </row>
    <row r="10" spans="1:16">
      <c r="A10" s="124" t="s">
        <v>7</v>
      </c>
      <c r="B10" s="126" t="s">
        <v>405</v>
      </c>
      <c r="C10" s="292"/>
      <c r="D10" s="292"/>
      <c r="E10" s="292"/>
    </row>
    <row r="11" spans="1:16">
      <c r="A11" s="124" t="s">
        <v>8</v>
      </c>
      <c r="B11" s="127" t="s">
        <v>334</v>
      </c>
      <c r="C11" s="292"/>
      <c r="D11" s="292"/>
      <c r="E11" s="292"/>
    </row>
    <row r="12" spans="1:16">
      <c r="A12" s="124" t="s">
        <v>9</v>
      </c>
      <c r="B12" s="128" t="s">
        <v>122</v>
      </c>
      <c r="C12" s="292"/>
      <c r="D12" s="292"/>
      <c r="E12" s="292"/>
    </row>
    <row r="13" spans="1:16">
      <c r="A13" s="129"/>
    </row>
    <row r="14" spans="1:16">
      <c r="A14" s="116" t="s">
        <v>326</v>
      </c>
    </row>
    <row r="15" spans="1:16">
      <c r="A15" s="116"/>
    </row>
    <row r="16" spans="1:16">
      <c r="A16" s="118"/>
      <c r="B16" s="119"/>
      <c r="C16" s="359" t="s">
        <v>322</v>
      </c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</row>
    <row r="17" spans="1:17" ht="28.5">
      <c r="A17" s="120"/>
      <c r="B17" s="121"/>
      <c r="C17" s="130" t="s">
        <v>265</v>
      </c>
      <c r="D17" s="130" t="s">
        <v>289</v>
      </c>
      <c r="E17" s="130" t="s">
        <v>288</v>
      </c>
      <c r="F17" s="130" t="s">
        <v>287</v>
      </c>
      <c r="G17" s="130" t="s">
        <v>286</v>
      </c>
      <c r="H17" s="130" t="s">
        <v>285</v>
      </c>
      <c r="I17" s="130" t="s">
        <v>284</v>
      </c>
      <c r="J17" s="130" t="s">
        <v>283</v>
      </c>
      <c r="K17" s="130" t="s">
        <v>282</v>
      </c>
      <c r="L17" s="130" t="s">
        <v>281</v>
      </c>
      <c r="M17" s="130" t="s">
        <v>280</v>
      </c>
      <c r="N17" s="130" t="s">
        <v>279</v>
      </c>
      <c r="O17" s="130" t="s">
        <v>278</v>
      </c>
      <c r="P17" s="130" t="s">
        <v>277</v>
      </c>
    </row>
    <row r="18" spans="1:17">
      <c r="A18" s="122"/>
      <c r="B18" s="123"/>
      <c r="C18" s="124" t="s">
        <v>6</v>
      </c>
      <c r="D18" s="124" t="s">
        <v>7</v>
      </c>
      <c r="E18" s="124" t="s">
        <v>8</v>
      </c>
      <c r="F18" s="131" t="s">
        <v>9</v>
      </c>
      <c r="G18" s="131" t="s">
        <v>10</v>
      </c>
      <c r="H18" s="131" t="s">
        <v>11</v>
      </c>
      <c r="I18" s="131" t="s">
        <v>12</v>
      </c>
      <c r="J18" s="131" t="s">
        <v>13</v>
      </c>
      <c r="K18" s="131" t="s">
        <v>14</v>
      </c>
      <c r="L18" s="131" t="s">
        <v>15</v>
      </c>
      <c r="M18" s="131" t="s">
        <v>16</v>
      </c>
      <c r="N18" s="131" t="s">
        <v>17</v>
      </c>
      <c r="O18" s="131" t="s">
        <v>18</v>
      </c>
      <c r="P18" s="131" t="s">
        <v>19</v>
      </c>
    </row>
    <row r="19" spans="1:17">
      <c r="A19" s="30" t="s">
        <v>6</v>
      </c>
      <c r="B19" s="23" t="s">
        <v>321</v>
      </c>
      <c r="C19" s="340">
        <f>C20+C22</f>
        <v>0</v>
      </c>
      <c r="D19" s="340">
        <f>D20+D22</f>
        <v>0</v>
      </c>
      <c r="E19" s="340">
        <f t="shared" ref="E19:P19" si="0">E20+E22</f>
        <v>0</v>
      </c>
      <c r="F19" s="340">
        <f t="shared" si="0"/>
        <v>0</v>
      </c>
      <c r="G19" s="340">
        <f t="shared" si="0"/>
        <v>0</v>
      </c>
      <c r="H19" s="340">
        <f t="shared" si="0"/>
        <v>0</v>
      </c>
      <c r="I19" s="340">
        <f t="shared" si="0"/>
        <v>0</v>
      </c>
      <c r="J19" s="340">
        <f t="shared" si="0"/>
        <v>0</v>
      </c>
      <c r="K19" s="340">
        <f t="shared" si="0"/>
        <v>0</v>
      </c>
      <c r="L19" s="340">
        <f t="shared" si="0"/>
        <v>0</v>
      </c>
      <c r="M19" s="340">
        <f t="shared" si="0"/>
        <v>0</v>
      </c>
      <c r="N19" s="340">
        <f t="shared" si="0"/>
        <v>0</v>
      </c>
      <c r="O19" s="340">
        <f t="shared" si="0"/>
        <v>0</v>
      </c>
      <c r="P19" s="340">
        <f t="shared" si="0"/>
        <v>0</v>
      </c>
    </row>
    <row r="20" spans="1:17" ht="28.5">
      <c r="A20" s="30" t="s">
        <v>7</v>
      </c>
      <c r="B20" s="132" t="s">
        <v>323</v>
      </c>
      <c r="C20" s="293"/>
      <c r="D20" s="293"/>
      <c r="E20" s="293"/>
      <c r="F20" s="293"/>
      <c r="G20" s="293"/>
      <c r="H20" s="293"/>
      <c r="I20" s="293"/>
      <c r="J20" s="293"/>
      <c r="K20" s="294"/>
      <c r="L20" s="294"/>
      <c r="M20" s="294"/>
      <c r="N20" s="294"/>
      <c r="O20" s="294"/>
      <c r="P20" s="294"/>
    </row>
    <row r="21" spans="1:17">
      <c r="A21" s="30" t="s">
        <v>8</v>
      </c>
      <c r="B21" s="133" t="s">
        <v>325</v>
      </c>
      <c r="C21" s="293"/>
      <c r="D21" s="293"/>
      <c r="E21" s="293"/>
      <c r="F21" s="293"/>
      <c r="G21" s="293"/>
      <c r="H21" s="293"/>
      <c r="I21" s="293"/>
      <c r="J21" s="293"/>
      <c r="K21" s="294"/>
      <c r="L21" s="294"/>
      <c r="M21" s="294"/>
      <c r="N21" s="294"/>
      <c r="O21" s="294"/>
      <c r="P21" s="294"/>
    </row>
    <row r="22" spans="1:17" ht="28.5">
      <c r="A22" s="30" t="s">
        <v>9</v>
      </c>
      <c r="B22" s="132" t="s">
        <v>324</v>
      </c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</row>
    <row r="23" spans="1:17">
      <c r="A23" s="134"/>
      <c r="B23" s="135"/>
    </row>
    <row r="24" spans="1:17" s="112" customFormat="1">
      <c r="A24" s="116" t="s">
        <v>347</v>
      </c>
      <c r="B24" s="116"/>
    </row>
    <row r="25" spans="1:17" s="112" customFormat="1">
      <c r="A25" s="116"/>
      <c r="B25" s="116"/>
    </row>
    <row r="26" spans="1:17" s="112" customFormat="1">
      <c r="A26" s="118"/>
      <c r="B26" s="119"/>
      <c r="C26" s="359" t="s">
        <v>125</v>
      </c>
      <c r="D26" s="359"/>
      <c r="E26" s="359"/>
      <c r="L26" s="136"/>
      <c r="M26" s="136"/>
      <c r="N26" s="136"/>
      <c r="O26" s="136"/>
      <c r="P26" s="136"/>
      <c r="Q26" s="136"/>
    </row>
    <row r="27" spans="1:17">
      <c r="A27" s="120"/>
      <c r="B27" s="121"/>
      <c r="C27" s="103" t="s">
        <v>263</v>
      </c>
      <c r="D27" s="102" t="s">
        <v>320</v>
      </c>
      <c r="E27" s="102" t="s">
        <v>264</v>
      </c>
      <c r="L27" s="43"/>
      <c r="M27" s="43"/>
      <c r="N27" s="43"/>
      <c r="O27" s="43"/>
      <c r="P27" s="43"/>
      <c r="Q27" s="43"/>
    </row>
    <row r="28" spans="1:17">
      <c r="A28" s="122"/>
      <c r="B28" s="123"/>
      <c r="C28" s="124" t="s">
        <v>6</v>
      </c>
      <c r="D28" s="124" t="s">
        <v>7</v>
      </c>
      <c r="E28" s="124" t="s">
        <v>8</v>
      </c>
    </row>
    <row r="29" spans="1:17" s="112" customFormat="1">
      <c r="A29" s="124" t="s">
        <v>6</v>
      </c>
      <c r="B29" s="125" t="s">
        <v>410</v>
      </c>
      <c r="C29" s="340" t="e">
        <f t="shared" ref="C29:E30" si="1">AVERAGE(C37:H37)</f>
        <v>#DIV/0!</v>
      </c>
      <c r="D29" s="340" t="e">
        <f t="shared" si="1"/>
        <v>#DIV/0!</v>
      </c>
      <c r="E29" s="340" t="e">
        <f t="shared" si="1"/>
        <v>#DIV/0!</v>
      </c>
    </row>
    <row r="30" spans="1:17">
      <c r="A30" s="124" t="s">
        <v>7</v>
      </c>
      <c r="B30" s="125" t="s">
        <v>411</v>
      </c>
      <c r="C30" s="340" t="e">
        <f t="shared" si="1"/>
        <v>#DIV/0!</v>
      </c>
      <c r="D30" s="340" t="e">
        <f t="shared" si="1"/>
        <v>#DIV/0!</v>
      </c>
      <c r="E30" s="340" t="e">
        <f t="shared" si="1"/>
        <v>#DIV/0!</v>
      </c>
    </row>
    <row r="31" spans="1:17">
      <c r="A31" s="129"/>
      <c r="B31" s="137"/>
      <c r="C31" s="135"/>
    </row>
    <row r="32" spans="1:17">
      <c r="A32" s="116" t="s">
        <v>342</v>
      </c>
      <c r="B32" s="137"/>
      <c r="C32" s="135"/>
    </row>
    <row r="33" spans="1:17">
      <c r="A33" s="116"/>
      <c r="B33" s="137"/>
      <c r="C33" s="135"/>
    </row>
    <row r="34" spans="1:17">
      <c r="A34" s="118"/>
      <c r="B34" s="119"/>
      <c r="C34" s="360" t="s">
        <v>339</v>
      </c>
      <c r="D34" s="360"/>
      <c r="E34" s="360"/>
      <c r="F34" s="360"/>
      <c r="G34" s="360"/>
      <c r="H34" s="360"/>
      <c r="I34" s="360"/>
      <c r="J34" s="360"/>
    </row>
    <row r="35" spans="1:17" ht="28.5">
      <c r="A35" s="120"/>
      <c r="B35" s="121"/>
      <c r="C35" s="130" t="s">
        <v>265</v>
      </c>
      <c r="D35" s="130" t="s">
        <v>289</v>
      </c>
      <c r="E35" s="130" t="s">
        <v>288</v>
      </c>
      <c r="F35" s="130" t="s">
        <v>287</v>
      </c>
      <c r="G35" s="130" t="s">
        <v>286</v>
      </c>
      <c r="H35" s="130" t="s">
        <v>285</v>
      </c>
      <c r="I35" s="130" t="s">
        <v>284</v>
      </c>
      <c r="J35" s="130" t="s">
        <v>283</v>
      </c>
    </row>
    <row r="36" spans="1:17">
      <c r="A36" s="122"/>
      <c r="B36" s="123"/>
      <c r="C36" s="124" t="s">
        <v>6</v>
      </c>
      <c r="D36" s="124" t="s">
        <v>7</v>
      </c>
      <c r="E36" s="124" t="s">
        <v>8</v>
      </c>
      <c r="F36" s="124" t="s">
        <v>9</v>
      </c>
      <c r="G36" s="124" t="s">
        <v>10</v>
      </c>
      <c r="H36" s="124" t="s">
        <v>11</v>
      </c>
      <c r="I36" s="124" t="s">
        <v>12</v>
      </c>
      <c r="J36" s="124" t="s">
        <v>13</v>
      </c>
    </row>
    <row r="37" spans="1:17">
      <c r="A37" s="124" t="s">
        <v>6</v>
      </c>
      <c r="B37" s="23" t="s">
        <v>340</v>
      </c>
      <c r="C37" s="295"/>
      <c r="D37" s="295"/>
      <c r="E37" s="296"/>
      <c r="F37" s="295"/>
      <c r="G37" s="295"/>
      <c r="H37" s="296"/>
      <c r="I37" s="296"/>
      <c r="J37" s="296"/>
    </row>
    <row r="38" spans="1:17">
      <c r="A38" s="124" t="s">
        <v>7</v>
      </c>
      <c r="B38" s="23" t="s">
        <v>341</v>
      </c>
      <c r="C38" s="295"/>
      <c r="D38" s="295"/>
      <c r="E38" s="296"/>
      <c r="F38" s="295"/>
      <c r="G38" s="295"/>
      <c r="H38" s="296"/>
      <c r="I38" s="296"/>
      <c r="J38" s="296"/>
    </row>
    <row r="39" spans="1:17">
      <c r="A39" s="134"/>
      <c r="B39" s="135"/>
    </row>
    <row r="40" spans="1:17">
      <c r="A40" s="138"/>
    </row>
    <row r="41" spans="1:17">
      <c r="A41" s="116" t="s">
        <v>346</v>
      </c>
      <c r="B41" s="116"/>
      <c r="C41" s="116"/>
    </row>
    <row r="42" spans="1:17">
      <c r="A42" s="116"/>
      <c r="B42" s="116"/>
      <c r="C42" s="116"/>
    </row>
    <row r="43" spans="1:17">
      <c r="A43" s="118"/>
      <c r="B43" s="119"/>
      <c r="C43" s="359" t="s">
        <v>125</v>
      </c>
      <c r="D43" s="359"/>
      <c r="E43" s="359"/>
      <c r="L43" s="362"/>
      <c r="M43" s="362"/>
      <c r="N43" s="362"/>
      <c r="O43" s="362"/>
      <c r="P43" s="362"/>
      <c r="Q43" s="362"/>
    </row>
    <row r="44" spans="1:17">
      <c r="A44" s="120"/>
      <c r="B44" s="121"/>
      <c r="C44" s="103" t="s">
        <v>263</v>
      </c>
      <c r="D44" s="102" t="s">
        <v>320</v>
      </c>
      <c r="E44" s="102" t="s">
        <v>264</v>
      </c>
      <c r="L44" s="71"/>
      <c r="M44" s="71"/>
      <c r="N44" s="71"/>
      <c r="O44" s="71"/>
      <c r="P44" s="71"/>
      <c r="Q44" s="71"/>
    </row>
    <row r="45" spans="1:17">
      <c r="A45" s="122"/>
      <c r="B45" s="123"/>
      <c r="C45" s="124" t="s">
        <v>6</v>
      </c>
      <c r="D45" s="124" t="s">
        <v>7</v>
      </c>
      <c r="E45" s="124" t="s">
        <v>8</v>
      </c>
      <c r="L45" s="139"/>
      <c r="M45" s="139"/>
      <c r="N45" s="139"/>
      <c r="O45" s="139"/>
      <c r="P45" s="139"/>
      <c r="Q45" s="139"/>
    </row>
    <row r="46" spans="1:17">
      <c r="A46" s="124" t="s">
        <v>6</v>
      </c>
      <c r="B46" s="47" t="s">
        <v>412</v>
      </c>
      <c r="C46" s="341" t="e">
        <f>AVERAGE(C58:H58)</f>
        <v>#DIV/0!</v>
      </c>
      <c r="D46" s="341" t="e">
        <f>AVERAGE(D58:I58)</f>
        <v>#DIV/0!</v>
      </c>
      <c r="E46" s="341" t="e">
        <f>AVERAGE(E58:J58)</f>
        <v>#DIV/0!</v>
      </c>
      <c r="L46" s="43"/>
      <c r="M46" s="43"/>
      <c r="N46" s="43"/>
      <c r="O46" s="43"/>
      <c r="P46" s="43"/>
      <c r="Q46" s="43"/>
    </row>
    <row r="47" spans="1:17">
      <c r="A47" s="124" t="s">
        <v>7</v>
      </c>
      <c r="B47" s="79" t="s">
        <v>388</v>
      </c>
      <c r="C47" s="295"/>
      <c r="D47" s="295"/>
      <c r="E47" s="295"/>
      <c r="L47" s="43"/>
      <c r="M47" s="43"/>
      <c r="N47" s="43"/>
      <c r="O47" s="43"/>
      <c r="P47" s="43"/>
      <c r="Q47" s="43"/>
    </row>
    <row r="48" spans="1:17">
      <c r="A48" s="124" t="s">
        <v>8</v>
      </c>
      <c r="B48" s="79" t="s">
        <v>389</v>
      </c>
      <c r="C48" s="295"/>
      <c r="D48" s="295"/>
      <c r="E48" s="295"/>
      <c r="L48" s="43"/>
      <c r="M48" s="43"/>
      <c r="N48" s="43"/>
      <c r="O48" s="43"/>
      <c r="P48" s="43"/>
      <c r="Q48" s="43"/>
    </row>
    <row r="49" spans="1:17" s="117" customFormat="1" ht="28.5">
      <c r="A49" s="124" t="s">
        <v>9</v>
      </c>
      <c r="B49" s="57" t="s">
        <v>344</v>
      </c>
      <c r="C49" s="295"/>
      <c r="D49" s="295"/>
      <c r="E49" s="295"/>
      <c r="L49" s="43"/>
      <c r="M49" s="43"/>
      <c r="N49" s="43"/>
      <c r="O49" s="43"/>
      <c r="P49" s="43"/>
      <c r="Q49" s="43"/>
    </row>
    <row r="50" spans="1:17" s="117" customFormat="1" ht="28.5">
      <c r="A50" s="124" t="s">
        <v>10</v>
      </c>
      <c r="B50" s="57" t="s">
        <v>343</v>
      </c>
      <c r="C50" s="295"/>
      <c r="D50" s="295"/>
      <c r="E50" s="295"/>
      <c r="L50" s="43"/>
      <c r="M50" s="43"/>
      <c r="N50" s="43"/>
      <c r="O50" s="43"/>
      <c r="P50" s="43"/>
      <c r="Q50" s="43"/>
    </row>
    <row r="51" spans="1:17">
      <c r="A51" s="140"/>
      <c r="L51" s="43"/>
      <c r="M51" s="43"/>
      <c r="N51" s="43"/>
      <c r="O51" s="43"/>
      <c r="P51" s="43"/>
      <c r="Q51" s="43"/>
    </row>
    <row r="52" spans="1:17">
      <c r="A52" s="140"/>
      <c r="L52" s="43"/>
      <c r="M52" s="43"/>
      <c r="N52" s="43"/>
      <c r="O52" s="43"/>
      <c r="P52" s="43"/>
      <c r="Q52" s="43"/>
    </row>
    <row r="53" spans="1:17">
      <c r="A53" s="116" t="s">
        <v>345</v>
      </c>
      <c r="B53" s="135"/>
    </row>
    <row r="54" spans="1:17">
      <c r="A54" s="116"/>
      <c r="B54" s="135"/>
    </row>
    <row r="55" spans="1:17">
      <c r="A55" s="118"/>
      <c r="B55" s="119"/>
      <c r="C55" s="360" t="s">
        <v>250</v>
      </c>
      <c r="D55" s="360"/>
      <c r="E55" s="360"/>
      <c r="F55" s="360"/>
      <c r="G55" s="360"/>
      <c r="H55" s="360"/>
      <c r="I55" s="360"/>
      <c r="J55" s="360"/>
    </row>
    <row r="56" spans="1:17" ht="28.5">
      <c r="A56" s="120"/>
      <c r="B56" s="121"/>
      <c r="C56" s="130" t="s">
        <v>265</v>
      </c>
      <c r="D56" s="130" t="s">
        <v>289</v>
      </c>
      <c r="E56" s="130" t="s">
        <v>288</v>
      </c>
      <c r="F56" s="130" t="s">
        <v>287</v>
      </c>
      <c r="G56" s="130" t="s">
        <v>286</v>
      </c>
      <c r="H56" s="130" t="s">
        <v>285</v>
      </c>
      <c r="I56" s="130" t="s">
        <v>284</v>
      </c>
      <c r="J56" s="130" t="s">
        <v>283</v>
      </c>
    </row>
    <row r="57" spans="1:17">
      <c r="A57" s="122"/>
      <c r="B57" s="123"/>
      <c r="C57" s="124" t="s">
        <v>6</v>
      </c>
      <c r="D57" s="124" t="s">
        <v>7</v>
      </c>
      <c r="E57" s="124" t="s">
        <v>8</v>
      </c>
      <c r="F57" s="124" t="s">
        <v>9</v>
      </c>
      <c r="G57" s="124" t="s">
        <v>10</v>
      </c>
      <c r="H57" s="124" t="s">
        <v>11</v>
      </c>
      <c r="I57" s="124" t="s">
        <v>12</v>
      </c>
      <c r="J57" s="124" t="s">
        <v>13</v>
      </c>
    </row>
    <row r="58" spans="1:17">
      <c r="A58" s="124" t="s">
        <v>6</v>
      </c>
      <c r="B58" s="141" t="s">
        <v>199</v>
      </c>
      <c r="C58" s="295"/>
      <c r="D58" s="295"/>
      <c r="E58" s="296"/>
      <c r="F58" s="295"/>
      <c r="G58" s="295"/>
      <c r="H58" s="296"/>
      <c r="I58" s="296"/>
      <c r="J58" s="296"/>
    </row>
    <row r="59" spans="1:17">
      <c r="A59" s="124" t="s">
        <v>7</v>
      </c>
      <c r="B59" s="57" t="s">
        <v>388</v>
      </c>
      <c r="C59" s="295"/>
      <c r="D59" s="295"/>
      <c r="E59" s="296"/>
      <c r="F59" s="295"/>
      <c r="G59" s="295"/>
      <c r="H59" s="296"/>
      <c r="I59" s="296"/>
      <c r="J59" s="296"/>
    </row>
    <row r="60" spans="1:17">
      <c r="A60" s="30" t="s">
        <v>8</v>
      </c>
      <c r="B60" s="57" t="s">
        <v>389</v>
      </c>
      <c r="C60" s="295"/>
      <c r="D60" s="295"/>
      <c r="E60" s="296"/>
      <c r="F60" s="295"/>
      <c r="G60" s="295"/>
      <c r="H60" s="296"/>
      <c r="I60" s="296"/>
      <c r="J60" s="296"/>
    </row>
    <row r="61" spans="1:17" ht="28.5">
      <c r="A61" s="124" t="s">
        <v>9</v>
      </c>
      <c r="B61" s="57" t="s">
        <v>344</v>
      </c>
      <c r="C61" s="295"/>
      <c r="D61" s="295"/>
      <c r="E61" s="295"/>
      <c r="F61" s="296"/>
      <c r="G61" s="296"/>
      <c r="H61" s="296"/>
      <c r="I61" s="296"/>
      <c r="J61" s="296"/>
    </row>
    <row r="62" spans="1:17" ht="28.5">
      <c r="A62" s="124" t="s">
        <v>10</v>
      </c>
      <c r="B62" s="57" t="s">
        <v>343</v>
      </c>
      <c r="C62" s="295"/>
      <c r="D62" s="295"/>
      <c r="E62" s="295"/>
      <c r="F62" s="296"/>
      <c r="G62" s="296"/>
      <c r="H62" s="296"/>
      <c r="I62" s="296"/>
      <c r="J62" s="296"/>
    </row>
    <row r="63" spans="1:17">
      <c r="A63" s="134"/>
      <c r="B63" s="135"/>
    </row>
    <row r="64" spans="1:17">
      <c r="A64" s="140"/>
    </row>
    <row r="65" spans="1:18">
      <c r="A65" s="116" t="s">
        <v>349</v>
      </c>
      <c r="B65" s="116"/>
      <c r="C65" s="116"/>
    </row>
    <row r="66" spans="1:18">
      <c r="A66" s="116"/>
      <c r="B66" s="116"/>
      <c r="C66" s="116"/>
    </row>
    <row r="67" spans="1:18">
      <c r="A67" s="118"/>
      <c r="B67" s="119"/>
      <c r="C67" s="359" t="s">
        <v>125</v>
      </c>
      <c r="D67" s="359"/>
      <c r="E67" s="359"/>
      <c r="F67" s="362"/>
      <c r="G67" s="362"/>
      <c r="H67" s="362"/>
      <c r="I67" s="362"/>
      <c r="J67" s="362"/>
      <c r="K67" s="362"/>
      <c r="L67" s="362"/>
      <c r="M67" s="362"/>
      <c r="N67" s="362"/>
      <c r="O67" s="362"/>
      <c r="P67" s="362"/>
      <c r="Q67" s="362"/>
      <c r="R67" s="43"/>
    </row>
    <row r="68" spans="1:18">
      <c r="A68" s="120"/>
      <c r="B68" s="121"/>
      <c r="C68" s="103" t="s">
        <v>263</v>
      </c>
      <c r="D68" s="102" t="s">
        <v>320</v>
      </c>
      <c r="E68" s="102" t="s">
        <v>264</v>
      </c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43"/>
    </row>
    <row r="69" spans="1:18">
      <c r="A69" s="122"/>
      <c r="B69" s="123"/>
      <c r="C69" s="124" t="s">
        <v>6</v>
      </c>
      <c r="D69" s="124" t="s">
        <v>7</v>
      </c>
      <c r="E69" s="124" t="s">
        <v>8</v>
      </c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43"/>
    </row>
    <row r="70" spans="1:18">
      <c r="A70" s="124" t="s">
        <v>6</v>
      </c>
      <c r="B70" s="20" t="s">
        <v>413</v>
      </c>
      <c r="C70" s="340" t="e">
        <f>AVERAGE(C82:E82)</f>
        <v>#DIV/0!</v>
      </c>
      <c r="D70" s="340" t="e">
        <f>AVERAGE(D82:F82)</f>
        <v>#DIV/0!</v>
      </c>
      <c r="E70" s="340" t="e">
        <f>AVERAGE(E82:G82)</f>
        <v>#DIV/0!</v>
      </c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</row>
    <row r="71" spans="1:18">
      <c r="A71" s="124" t="s">
        <v>7</v>
      </c>
      <c r="B71" s="142" t="s">
        <v>83</v>
      </c>
      <c r="C71" s="295"/>
      <c r="D71" s="295"/>
      <c r="E71" s="295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</row>
    <row r="72" spans="1:18">
      <c r="A72" s="124" t="s">
        <v>8</v>
      </c>
      <c r="B72" s="142" t="s">
        <v>84</v>
      </c>
      <c r="C72" s="295"/>
      <c r="D72" s="295"/>
      <c r="E72" s="295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</row>
    <row r="73" spans="1:18">
      <c r="A73" s="124" t="s">
        <v>9</v>
      </c>
      <c r="B73" s="20" t="s">
        <v>414</v>
      </c>
      <c r="C73" s="340" t="e">
        <f>AVERAGE(C85:E85)</f>
        <v>#DIV/0!</v>
      </c>
      <c r="D73" s="340" t="e">
        <f>AVERAGE(D85:F85)</f>
        <v>#DIV/0!</v>
      </c>
      <c r="E73" s="340" t="e">
        <f>AVERAGE(E85:G85)</f>
        <v>#DIV/0!</v>
      </c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</row>
    <row r="74" spans="1:18">
      <c r="A74" s="124" t="s">
        <v>10</v>
      </c>
      <c r="B74" s="143" t="s">
        <v>83</v>
      </c>
      <c r="C74" s="295"/>
      <c r="D74" s="295"/>
      <c r="E74" s="295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</row>
    <row r="75" spans="1:18">
      <c r="A75" s="124" t="s">
        <v>11</v>
      </c>
      <c r="B75" s="143" t="s">
        <v>84</v>
      </c>
      <c r="C75" s="295"/>
      <c r="D75" s="295"/>
      <c r="E75" s="295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</row>
    <row r="76" spans="1:18"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</row>
    <row r="77" spans="1:18">
      <c r="A77" s="116" t="s">
        <v>335</v>
      </c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</row>
    <row r="78" spans="1:18"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</row>
    <row r="79" spans="1:18">
      <c r="A79" s="118"/>
      <c r="B79" s="119"/>
      <c r="C79" s="360" t="s">
        <v>338</v>
      </c>
      <c r="D79" s="360"/>
      <c r="E79" s="360"/>
      <c r="F79" s="360"/>
      <c r="G79" s="360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</row>
    <row r="80" spans="1:18">
      <c r="A80" s="120"/>
      <c r="B80" s="121"/>
      <c r="C80" s="130" t="s">
        <v>265</v>
      </c>
      <c r="D80" s="130" t="s">
        <v>289</v>
      </c>
      <c r="E80" s="130" t="s">
        <v>288</v>
      </c>
      <c r="F80" s="130" t="s">
        <v>287</v>
      </c>
      <c r="G80" s="130" t="s">
        <v>286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</row>
    <row r="81" spans="1:18">
      <c r="A81" s="122"/>
      <c r="B81" s="123"/>
      <c r="C81" s="124" t="s">
        <v>6</v>
      </c>
      <c r="D81" s="124" t="s">
        <v>7</v>
      </c>
      <c r="E81" s="124" t="s">
        <v>8</v>
      </c>
      <c r="F81" s="131" t="s">
        <v>9</v>
      </c>
      <c r="G81" s="131" t="s">
        <v>10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</row>
    <row r="82" spans="1:18">
      <c r="A82" s="124" t="s">
        <v>6</v>
      </c>
      <c r="B82" s="144" t="s">
        <v>336</v>
      </c>
      <c r="C82" s="295"/>
      <c r="D82" s="295"/>
      <c r="E82" s="296"/>
      <c r="F82" s="296"/>
      <c r="G82" s="296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</row>
    <row r="83" spans="1:18">
      <c r="A83" s="124" t="s">
        <v>7</v>
      </c>
      <c r="B83" s="145" t="s">
        <v>83</v>
      </c>
      <c r="C83" s="295"/>
      <c r="D83" s="295"/>
      <c r="E83" s="296"/>
      <c r="F83" s="296"/>
      <c r="G83" s="296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</row>
    <row r="84" spans="1:18">
      <c r="A84" s="124" t="s">
        <v>8</v>
      </c>
      <c r="B84" s="145" t="s">
        <v>84</v>
      </c>
      <c r="C84" s="295"/>
      <c r="D84" s="295"/>
      <c r="E84" s="295"/>
      <c r="F84" s="295"/>
      <c r="G84" s="295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</row>
    <row r="85" spans="1:18">
      <c r="A85" s="124" t="s">
        <v>9</v>
      </c>
      <c r="B85" s="144" t="s">
        <v>337</v>
      </c>
      <c r="C85" s="295"/>
      <c r="D85" s="295"/>
      <c r="E85" s="295"/>
      <c r="F85" s="295"/>
      <c r="G85" s="295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</row>
    <row r="86" spans="1:18">
      <c r="A86" s="124" t="s">
        <v>10</v>
      </c>
      <c r="B86" s="145" t="s">
        <v>83</v>
      </c>
      <c r="C86" s="295"/>
      <c r="D86" s="295"/>
      <c r="E86" s="295"/>
      <c r="F86" s="295"/>
      <c r="G86" s="295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</row>
    <row r="87" spans="1:18">
      <c r="A87" s="124" t="s">
        <v>11</v>
      </c>
      <c r="B87" s="145" t="s">
        <v>84</v>
      </c>
      <c r="C87" s="295"/>
      <c r="D87" s="295"/>
      <c r="E87" s="295"/>
      <c r="F87" s="295"/>
      <c r="G87" s="295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</row>
    <row r="88" spans="1:18"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</row>
    <row r="90" spans="1:18">
      <c r="A90" s="116" t="s">
        <v>231</v>
      </c>
      <c r="B90" s="116"/>
      <c r="C90" s="116"/>
    </row>
    <row r="91" spans="1:18">
      <c r="A91" s="116"/>
      <c r="B91" s="116"/>
      <c r="C91" s="116"/>
    </row>
    <row r="92" spans="1:18" ht="45.75" customHeight="1">
      <c r="A92" s="146"/>
      <c r="B92" s="147"/>
      <c r="C92" s="148" t="s">
        <v>428</v>
      </c>
    </row>
    <row r="93" spans="1:18">
      <c r="A93" s="363"/>
      <c r="B93" s="364"/>
      <c r="C93" s="124" t="s">
        <v>6</v>
      </c>
    </row>
    <row r="94" spans="1:18">
      <c r="A94" s="124" t="s">
        <v>6</v>
      </c>
      <c r="B94" s="149" t="s">
        <v>262</v>
      </c>
      <c r="C94" s="328">
        <f>C95+C100+C101</f>
        <v>0</v>
      </c>
    </row>
    <row r="95" spans="1:18">
      <c r="A95" s="124" t="s">
        <v>7</v>
      </c>
      <c r="B95" s="150" t="s">
        <v>272</v>
      </c>
      <c r="C95" s="328">
        <f>C96+C97+C99</f>
        <v>0</v>
      </c>
    </row>
    <row r="96" spans="1:18">
      <c r="A96" s="124" t="s">
        <v>8</v>
      </c>
      <c r="B96" s="151" t="s">
        <v>350</v>
      </c>
      <c r="C96" s="296"/>
    </row>
    <row r="97" spans="1:7">
      <c r="A97" s="124" t="s">
        <v>9</v>
      </c>
      <c r="B97" s="151" t="s">
        <v>123</v>
      </c>
      <c r="C97" s="296"/>
    </row>
    <row r="98" spans="1:7">
      <c r="A98" s="124" t="s">
        <v>10</v>
      </c>
      <c r="B98" s="152" t="s">
        <v>351</v>
      </c>
      <c r="C98" s="296"/>
    </row>
    <row r="99" spans="1:7">
      <c r="A99" s="124" t="s">
        <v>366</v>
      </c>
      <c r="B99" s="51" t="s">
        <v>365</v>
      </c>
      <c r="C99" s="296"/>
    </row>
    <row r="100" spans="1:7">
      <c r="A100" s="124" t="s">
        <v>11</v>
      </c>
      <c r="B100" s="150" t="s">
        <v>273</v>
      </c>
      <c r="C100" s="296"/>
    </row>
    <row r="101" spans="1:7">
      <c r="A101" s="124" t="s">
        <v>12</v>
      </c>
      <c r="B101" s="150" t="s">
        <v>274</v>
      </c>
      <c r="C101" s="296"/>
    </row>
    <row r="102" spans="1:7">
      <c r="A102" s="124" t="s">
        <v>13</v>
      </c>
      <c r="B102" s="153" t="s">
        <v>261</v>
      </c>
      <c r="C102" s="295"/>
    </row>
    <row r="103" spans="1:7" s="135" customFormat="1">
      <c r="A103" s="38"/>
      <c r="B103" s="38"/>
    </row>
    <row r="104" spans="1:7" s="135" customFormat="1">
      <c r="A104" s="38"/>
      <c r="B104" s="38"/>
    </row>
    <row r="105" spans="1:7">
      <c r="A105" s="154" t="s">
        <v>232</v>
      </c>
      <c r="C105" s="69"/>
      <c r="D105" s="155"/>
      <c r="E105" s="156"/>
    </row>
    <row r="106" spans="1:7">
      <c r="A106" s="135"/>
      <c r="B106" s="135"/>
      <c r="C106" s="134"/>
      <c r="D106" s="135"/>
    </row>
    <row r="107" spans="1:7" ht="39" customHeight="1">
      <c r="A107" s="135"/>
      <c r="B107" s="365" t="s">
        <v>367</v>
      </c>
      <c r="C107" s="365"/>
      <c r="D107" s="365"/>
      <c r="E107" s="367" t="s">
        <v>426</v>
      </c>
      <c r="F107" s="367"/>
      <c r="G107" s="367"/>
    </row>
    <row r="108" spans="1:7" ht="57">
      <c r="A108" s="135"/>
      <c r="B108" s="30" t="s">
        <v>87</v>
      </c>
      <c r="C108" s="30" t="s">
        <v>255</v>
      </c>
      <c r="D108" s="30" t="s">
        <v>290</v>
      </c>
      <c r="E108" s="220" t="s">
        <v>423</v>
      </c>
      <c r="F108" s="220" t="s">
        <v>424</v>
      </c>
      <c r="G108" s="220" t="s">
        <v>425</v>
      </c>
    </row>
    <row r="109" spans="1:7">
      <c r="A109" s="135"/>
      <c r="B109" s="157" t="s">
        <v>6</v>
      </c>
      <c r="C109" s="158" t="s">
        <v>7</v>
      </c>
      <c r="D109" s="158" t="s">
        <v>8</v>
      </c>
      <c r="E109" s="158" t="s">
        <v>9</v>
      </c>
      <c r="F109" s="158" t="s">
        <v>10</v>
      </c>
      <c r="G109" s="158" t="s">
        <v>11</v>
      </c>
    </row>
    <row r="110" spans="1:7">
      <c r="A110" s="135"/>
      <c r="B110" s="296"/>
      <c r="C110" s="296"/>
      <c r="D110" s="296"/>
      <c r="E110" s="296"/>
      <c r="F110" s="296"/>
      <c r="G110" s="296"/>
    </row>
    <row r="111" spans="1:7">
      <c r="A111" s="135"/>
      <c r="B111" s="296"/>
      <c r="C111" s="296"/>
      <c r="D111" s="296"/>
      <c r="E111" s="296"/>
      <c r="F111" s="296"/>
      <c r="G111" s="296"/>
    </row>
    <row r="112" spans="1:7">
      <c r="A112" s="135"/>
      <c r="B112" s="296"/>
      <c r="C112" s="296"/>
      <c r="D112" s="296"/>
      <c r="E112" s="296"/>
      <c r="F112" s="296"/>
      <c r="G112" s="296"/>
    </row>
    <row r="113" spans="1:7">
      <c r="A113" s="135"/>
      <c r="B113" s="296"/>
      <c r="C113" s="296"/>
      <c r="D113" s="296"/>
      <c r="E113" s="296"/>
      <c r="F113" s="296"/>
      <c r="G113" s="296"/>
    </row>
    <row r="114" spans="1:7">
      <c r="A114" s="135"/>
      <c r="B114" s="296"/>
      <c r="C114" s="296"/>
      <c r="D114" s="296"/>
      <c r="E114" s="296"/>
      <c r="F114" s="296"/>
      <c r="G114" s="296"/>
    </row>
    <row r="115" spans="1:7">
      <c r="A115" s="135"/>
      <c r="B115" s="296"/>
      <c r="C115" s="296"/>
      <c r="D115" s="296"/>
      <c r="E115" s="296"/>
      <c r="F115" s="296"/>
      <c r="G115" s="296"/>
    </row>
    <row r="116" spans="1:7">
      <c r="A116" s="135"/>
      <c r="B116" s="296"/>
      <c r="C116" s="296"/>
      <c r="D116" s="296"/>
      <c r="E116" s="296"/>
      <c r="F116" s="296"/>
      <c r="G116" s="296"/>
    </row>
    <row r="117" spans="1:7">
      <c r="A117" s="135"/>
      <c r="B117" s="296"/>
      <c r="C117" s="296"/>
      <c r="D117" s="296"/>
      <c r="E117" s="296"/>
      <c r="F117" s="296"/>
      <c r="G117" s="296"/>
    </row>
    <row r="118" spans="1:7">
      <c r="A118" s="135"/>
      <c r="B118" s="296"/>
      <c r="C118" s="296"/>
      <c r="D118" s="296"/>
      <c r="E118" s="296"/>
      <c r="F118" s="296"/>
      <c r="G118" s="296"/>
    </row>
    <row r="119" spans="1:7">
      <c r="A119" s="135"/>
      <c r="B119" s="296"/>
      <c r="C119" s="296"/>
      <c r="D119" s="296"/>
      <c r="E119" s="296"/>
      <c r="F119" s="296"/>
      <c r="G119" s="296"/>
    </row>
    <row r="120" spans="1:7">
      <c r="A120" s="135"/>
      <c r="B120" s="296"/>
      <c r="C120" s="296"/>
      <c r="D120" s="296"/>
      <c r="E120" s="296"/>
      <c r="F120" s="296"/>
      <c r="G120" s="296"/>
    </row>
    <row r="121" spans="1:7">
      <c r="A121" s="135"/>
      <c r="B121" s="296"/>
      <c r="C121" s="296"/>
      <c r="D121" s="296"/>
      <c r="E121" s="296"/>
      <c r="F121" s="296"/>
      <c r="G121" s="296"/>
    </row>
    <row r="122" spans="1:7">
      <c r="A122" s="135"/>
      <c r="B122" s="296"/>
      <c r="C122" s="296"/>
      <c r="D122" s="296"/>
      <c r="E122" s="296"/>
      <c r="F122" s="296"/>
      <c r="G122" s="296"/>
    </row>
    <row r="123" spans="1:7">
      <c r="A123" s="135"/>
      <c r="B123" s="135"/>
      <c r="C123" s="135"/>
      <c r="D123" s="135"/>
      <c r="E123" s="135"/>
      <c r="F123" s="135"/>
      <c r="G123" s="135"/>
    </row>
    <row r="124" spans="1:7">
      <c r="A124" s="135"/>
      <c r="B124" s="135"/>
      <c r="C124" s="135"/>
      <c r="D124" s="135"/>
      <c r="E124" s="135"/>
      <c r="F124" s="135"/>
      <c r="G124" s="135"/>
    </row>
    <row r="125" spans="1:7" s="135" customFormat="1">
      <c r="A125" s="116" t="s">
        <v>352</v>
      </c>
      <c r="B125" s="29"/>
    </row>
    <row r="126" spans="1:7" s="135" customFormat="1">
      <c r="A126" s="63"/>
      <c r="B126" s="29"/>
      <c r="C126" s="159"/>
      <c r="D126" s="159"/>
    </row>
    <row r="127" spans="1:7" s="135" customFormat="1" ht="57">
      <c r="A127" s="160"/>
      <c r="B127" s="161"/>
      <c r="C127" s="148" t="s">
        <v>126</v>
      </c>
      <c r="D127" s="148" t="s">
        <v>266</v>
      </c>
      <c r="E127" s="148" t="s">
        <v>329</v>
      </c>
      <c r="F127" s="148" t="s">
        <v>327</v>
      </c>
      <c r="G127" s="148" t="s">
        <v>328</v>
      </c>
    </row>
    <row r="128" spans="1:7" s="135" customFormat="1">
      <c r="A128" s="162"/>
      <c r="B128" s="121"/>
      <c r="C128" s="163" t="s">
        <v>6</v>
      </c>
      <c r="D128" s="163" t="s">
        <v>267</v>
      </c>
      <c r="E128" s="163" t="s">
        <v>330</v>
      </c>
      <c r="F128" s="163" t="s">
        <v>331</v>
      </c>
      <c r="G128" s="163" t="s">
        <v>332</v>
      </c>
    </row>
    <row r="129" spans="1:7" s="135" customFormat="1" ht="22.5" customHeight="1">
      <c r="A129" s="124"/>
      <c r="B129" s="366" t="s">
        <v>275</v>
      </c>
      <c r="C129" s="366"/>
      <c r="D129" s="366"/>
      <c r="E129" s="366"/>
      <c r="F129" s="366"/>
      <c r="G129" s="366"/>
    </row>
    <row r="130" spans="1:7" s="135" customFormat="1">
      <c r="A130" s="30" t="s">
        <v>6</v>
      </c>
      <c r="B130" s="164" t="s">
        <v>368</v>
      </c>
      <c r="C130" s="295"/>
      <c r="D130" s="295"/>
      <c r="E130" s="296"/>
      <c r="F130" s="296"/>
      <c r="G130" s="296"/>
    </row>
    <row r="131" spans="1:7" s="135" customFormat="1" ht="28.5">
      <c r="A131" s="30" t="s">
        <v>7</v>
      </c>
      <c r="B131" s="164" t="s">
        <v>369</v>
      </c>
      <c r="C131" s="328">
        <f>SUM(C132:C134)</f>
        <v>0</v>
      </c>
      <c r="D131" s="328">
        <f>SUM(D132:D134)</f>
        <v>0</v>
      </c>
      <c r="E131" s="297"/>
      <c r="F131" s="297"/>
      <c r="G131" s="297"/>
    </row>
    <row r="132" spans="1:7" s="135" customFormat="1">
      <c r="A132" s="30" t="s">
        <v>8</v>
      </c>
      <c r="B132" s="298" t="s">
        <v>268</v>
      </c>
      <c r="C132" s="295"/>
      <c r="D132" s="295"/>
      <c r="E132" s="297"/>
      <c r="F132" s="297"/>
      <c r="G132" s="297"/>
    </row>
    <row r="133" spans="1:7" s="135" customFormat="1">
      <c r="A133" s="30" t="s">
        <v>9</v>
      </c>
      <c r="B133" s="298" t="s">
        <v>269</v>
      </c>
      <c r="C133" s="295"/>
      <c r="D133" s="295"/>
      <c r="E133" s="297"/>
      <c r="F133" s="297"/>
      <c r="G133" s="297"/>
    </row>
    <row r="134" spans="1:7" s="135" customFormat="1">
      <c r="A134" s="30" t="s">
        <v>10</v>
      </c>
      <c r="B134" s="298" t="s">
        <v>270</v>
      </c>
      <c r="C134" s="295"/>
      <c r="D134" s="295"/>
      <c r="E134" s="297"/>
      <c r="F134" s="297"/>
      <c r="G134" s="297"/>
    </row>
    <row r="135" spans="1:7" s="135" customFormat="1">
      <c r="A135" s="30" t="s">
        <v>11</v>
      </c>
      <c r="B135" s="299" t="s">
        <v>370</v>
      </c>
      <c r="C135" s="295"/>
      <c r="D135" s="295"/>
      <c r="E135" s="297"/>
      <c r="F135" s="297"/>
      <c r="G135" s="297"/>
    </row>
    <row r="136" spans="1:7" s="135" customFormat="1">
      <c r="A136" s="30" t="s">
        <v>12</v>
      </c>
      <c r="B136" s="300" t="s">
        <v>371</v>
      </c>
      <c r="C136" s="295"/>
      <c r="D136" s="295"/>
      <c r="E136" s="297"/>
      <c r="F136" s="297"/>
      <c r="G136" s="297"/>
    </row>
    <row r="137" spans="1:7" s="135" customFormat="1">
      <c r="A137" s="30" t="s">
        <v>13</v>
      </c>
      <c r="B137" s="299" t="s">
        <v>372</v>
      </c>
      <c r="C137" s="295"/>
      <c r="D137" s="295"/>
      <c r="E137" s="297"/>
      <c r="F137" s="297"/>
      <c r="G137" s="297"/>
    </row>
    <row r="138" spans="1:7" s="135" customFormat="1" ht="21.75" customHeight="1">
      <c r="A138" s="30"/>
      <c r="B138" s="361" t="s">
        <v>276</v>
      </c>
      <c r="C138" s="361"/>
      <c r="D138" s="361"/>
      <c r="E138" s="361"/>
      <c r="F138" s="361"/>
      <c r="G138" s="361"/>
    </row>
    <row r="139" spans="1:7" s="135" customFormat="1">
      <c r="A139" s="165" t="s">
        <v>14</v>
      </c>
      <c r="B139" s="301" t="s">
        <v>271</v>
      </c>
      <c r="C139" s="295"/>
      <c r="D139" s="295"/>
      <c r="E139" s="297"/>
      <c r="F139" s="297"/>
      <c r="G139" s="297"/>
    </row>
    <row r="140" spans="1:7" s="135" customFormat="1">
      <c r="A140" s="165" t="s">
        <v>15</v>
      </c>
      <c r="B140" s="301" t="s">
        <v>127</v>
      </c>
      <c r="C140" s="295"/>
      <c r="D140" s="295"/>
      <c r="E140" s="297"/>
      <c r="F140" s="297"/>
      <c r="G140" s="297"/>
    </row>
    <row r="141" spans="1:7" s="135" customFormat="1">
      <c r="A141" s="165" t="s">
        <v>16</v>
      </c>
      <c r="B141" s="301" t="s">
        <v>128</v>
      </c>
      <c r="C141" s="295"/>
      <c r="D141" s="295"/>
      <c r="E141" s="297"/>
      <c r="F141" s="297"/>
      <c r="G141" s="297"/>
    </row>
    <row r="142" spans="1:7" s="135" customFormat="1"/>
    <row r="144" spans="1:7">
      <c r="A144" s="116" t="s">
        <v>353</v>
      </c>
    </row>
    <row r="145" spans="1:10">
      <c r="A145" s="116"/>
    </row>
    <row r="146" spans="1:10">
      <c r="A146" s="118"/>
      <c r="B146" s="166"/>
      <c r="C146" s="359" t="s">
        <v>125</v>
      </c>
      <c r="D146" s="359"/>
      <c r="E146" s="359"/>
    </row>
    <row r="147" spans="1:10">
      <c r="A147" s="162"/>
      <c r="B147" s="121"/>
      <c r="C147" s="103" t="s">
        <v>263</v>
      </c>
      <c r="D147" s="102" t="s">
        <v>320</v>
      </c>
      <c r="E147" s="102" t="s">
        <v>264</v>
      </c>
    </row>
    <row r="148" spans="1:10">
      <c r="A148" s="167"/>
      <c r="B148" s="168"/>
      <c r="C148" s="124" t="s">
        <v>6</v>
      </c>
      <c r="D148" s="124" t="s">
        <v>7</v>
      </c>
      <c r="E148" s="124" t="s">
        <v>8</v>
      </c>
    </row>
    <row r="149" spans="1:10">
      <c r="A149" s="124" t="s">
        <v>6</v>
      </c>
      <c r="B149" s="128" t="s">
        <v>415</v>
      </c>
      <c r="C149" s="328" t="e">
        <f t="shared" ref="C149:E150" si="2">AVERAGE(C158:H158)</f>
        <v>#DIV/0!</v>
      </c>
      <c r="D149" s="328" t="e">
        <f t="shared" si="2"/>
        <v>#DIV/0!</v>
      </c>
      <c r="E149" s="328" t="e">
        <f t="shared" si="2"/>
        <v>#DIV/0!</v>
      </c>
    </row>
    <row r="150" spans="1:10">
      <c r="A150" s="124" t="s">
        <v>7</v>
      </c>
      <c r="B150" s="128" t="s">
        <v>416</v>
      </c>
      <c r="C150" s="328" t="e">
        <f t="shared" si="2"/>
        <v>#DIV/0!</v>
      </c>
      <c r="D150" s="328" t="e">
        <f t="shared" si="2"/>
        <v>#DIV/0!</v>
      </c>
      <c r="E150" s="328" t="e">
        <f t="shared" si="2"/>
        <v>#DIV/0!</v>
      </c>
    </row>
    <row r="153" spans="1:10">
      <c r="A153" s="116" t="s">
        <v>354</v>
      </c>
    </row>
    <row r="154" spans="1:10">
      <c r="A154" s="116"/>
    </row>
    <row r="155" spans="1:10">
      <c r="A155" s="118"/>
      <c r="B155" s="166"/>
      <c r="C155" s="360" t="s">
        <v>357</v>
      </c>
      <c r="D155" s="360"/>
      <c r="E155" s="360"/>
      <c r="F155" s="360"/>
      <c r="G155" s="360"/>
      <c r="H155" s="360"/>
      <c r="I155" s="360"/>
      <c r="J155" s="360"/>
    </row>
    <row r="156" spans="1:10" ht="28.5">
      <c r="A156" s="162"/>
      <c r="B156" s="121"/>
      <c r="C156" s="130" t="s">
        <v>265</v>
      </c>
      <c r="D156" s="130" t="s">
        <v>289</v>
      </c>
      <c r="E156" s="130" t="s">
        <v>288</v>
      </c>
      <c r="F156" s="130" t="s">
        <v>287</v>
      </c>
      <c r="G156" s="130" t="s">
        <v>286</v>
      </c>
      <c r="H156" s="130" t="s">
        <v>285</v>
      </c>
      <c r="I156" s="130" t="s">
        <v>284</v>
      </c>
      <c r="J156" s="130" t="s">
        <v>283</v>
      </c>
    </row>
    <row r="157" spans="1:10">
      <c r="A157" s="167"/>
      <c r="B157" s="168"/>
      <c r="C157" s="124" t="s">
        <v>6</v>
      </c>
      <c r="D157" s="124" t="s">
        <v>7</v>
      </c>
      <c r="E157" s="124" t="s">
        <v>8</v>
      </c>
      <c r="F157" s="124" t="s">
        <v>9</v>
      </c>
      <c r="G157" s="124" t="s">
        <v>10</v>
      </c>
      <c r="H157" s="124" t="s">
        <v>11</v>
      </c>
      <c r="I157" s="124" t="s">
        <v>12</v>
      </c>
      <c r="J157" s="124" t="s">
        <v>13</v>
      </c>
    </row>
    <row r="158" spans="1:10">
      <c r="A158" s="124" t="s">
        <v>6</v>
      </c>
      <c r="B158" s="24" t="s">
        <v>355</v>
      </c>
      <c r="C158" s="295"/>
      <c r="D158" s="295"/>
      <c r="E158" s="296"/>
      <c r="F158" s="295"/>
      <c r="G158" s="295"/>
      <c r="H158" s="296"/>
      <c r="I158" s="296"/>
      <c r="J158" s="296"/>
    </row>
    <row r="159" spans="1:10">
      <c r="A159" s="124" t="s">
        <v>7</v>
      </c>
      <c r="B159" s="24" t="s">
        <v>356</v>
      </c>
      <c r="C159" s="295"/>
      <c r="D159" s="295"/>
      <c r="E159" s="296"/>
      <c r="F159" s="295"/>
      <c r="G159" s="295"/>
      <c r="H159" s="296"/>
      <c r="I159" s="296"/>
      <c r="J159" s="296"/>
    </row>
  </sheetData>
  <sheetProtection algorithmName="SHA-512" hashValue="qbyxw4rtQ5Aa89raIa5/eDfmIRNBVNQNt97LhLM3exTTcIrwgeUrTigx+meTYfpIykx3/001g6zhRJ7PcskpZw==" saltValue="cupmccvBJnThQKsfxpJH7g==" spinCount="100000" sheet="1" objects="1" scenarios="1"/>
  <mergeCells count="19">
    <mergeCell ref="B138:G138"/>
    <mergeCell ref="L43:Q43"/>
    <mergeCell ref="C16:P16"/>
    <mergeCell ref="C155:J155"/>
    <mergeCell ref="C67:E67"/>
    <mergeCell ref="F67:K67"/>
    <mergeCell ref="L67:Q67"/>
    <mergeCell ref="C79:G79"/>
    <mergeCell ref="A93:B93"/>
    <mergeCell ref="C146:E146"/>
    <mergeCell ref="B107:D107"/>
    <mergeCell ref="B129:G129"/>
    <mergeCell ref="E107:G107"/>
    <mergeCell ref="C55:J55"/>
    <mergeCell ref="A1:B1"/>
    <mergeCell ref="C6:E6"/>
    <mergeCell ref="C26:E26"/>
    <mergeCell ref="C34:J34"/>
    <mergeCell ref="C43:E43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90" zoomScaleNormal="90" workbookViewId="0">
      <selection activeCell="D10" sqref="D10"/>
    </sheetView>
  </sheetViews>
  <sheetFormatPr defaultRowHeight="15"/>
  <cols>
    <col min="1" max="1" width="1.375" style="170" customWidth="1"/>
    <col min="2" max="3" width="15.5" style="179" customWidth="1"/>
    <col min="4" max="4" width="16.375" style="170" customWidth="1"/>
    <col min="5" max="5" width="16.125" style="170" customWidth="1"/>
    <col min="6" max="6" width="18.5" style="170" customWidth="1"/>
    <col min="7" max="7" width="18.25" style="170" customWidth="1"/>
    <col min="8" max="8" width="19.625" style="170" customWidth="1"/>
    <col min="9" max="10" width="14.5" style="171" customWidth="1"/>
    <col min="11" max="13" width="14.5" style="172" customWidth="1"/>
    <col min="14" max="14" width="19" style="172" customWidth="1"/>
    <col min="15" max="16384" width="9" style="170"/>
  </cols>
  <sheetData>
    <row r="1" spans="1:12">
      <c r="A1" s="169"/>
      <c r="B1" s="368" t="s">
        <v>295</v>
      </c>
      <c r="C1" s="368"/>
      <c r="D1" s="368"/>
      <c r="E1" s="368"/>
    </row>
    <row r="2" spans="1:12" ht="24" customHeight="1">
      <c r="A2" s="169"/>
      <c r="B2" s="169"/>
      <c r="C2" s="169"/>
      <c r="D2" s="169"/>
      <c r="G2" s="173"/>
    </row>
    <row r="3" spans="1:12">
      <c r="A3" s="174"/>
      <c r="B3" s="369" t="s">
        <v>95</v>
      </c>
      <c r="C3" s="369"/>
      <c r="D3" s="369"/>
      <c r="E3" s="369"/>
      <c r="F3" s="369"/>
      <c r="G3" s="369" t="s">
        <v>93</v>
      </c>
      <c r="H3" s="369"/>
      <c r="I3" s="369"/>
      <c r="J3" s="369"/>
      <c r="K3" s="369"/>
      <c r="L3" s="369"/>
    </row>
    <row r="4" spans="1:12" ht="75">
      <c r="A4" s="175"/>
      <c r="B4" s="282" t="s">
        <v>255</v>
      </c>
      <c r="C4" s="282" t="s">
        <v>290</v>
      </c>
      <c r="D4" s="282" t="s">
        <v>87</v>
      </c>
      <c r="E4" s="282" t="s">
        <v>86</v>
      </c>
      <c r="F4" s="282" t="s">
        <v>94</v>
      </c>
      <c r="G4" s="176" t="s">
        <v>362</v>
      </c>
      <c r="H4" s="176" t="s">
        <v>363</v>
      </c>
      <c r="I4" s="176" t="s">
        <v>96</v>
      </c>
      <c r="J4" s="176" t="s">
        <v>364</v>
      </c>
      <c r="K4" s="176" t="s">
        <v>97</v>
      </c>
      <c r="L4" s="176" t="s">
        <v>98</v>
      </c>
    </row>
    <row r="5" spans="1:12">
      <c r="A5" s="175"/>
      <c r="B5" s="177" t="s">
        <v>6</v>
      </c>
      <c r="C5" s="177" t="s">
        <v>7</v>
      </c>
      <c r="D5" s="177" t="s">
        <v>8</v>
      </c>
      <c r="E5" s="177" t="s">
        <v>9</v>
      </c>
      <c r="F5" s="177" t="s">
        <v>10</v>
      </c>
      <c r="G5" s="177" t="s">
        <v>11</v>
      </c>
      <c r="H5" s="177" t="s">
        <v>12</v>
      </c>
      <c r="I5" s="177" t="s">
        <v>13</v>
      </c>
      <c r="J5" s="177" t="s">
        <v>14</v>
      </c>
      <c r="K5" s="177" t="s">
        <v>15</v>
      </c>
      <c r="L5" s="177" t="s">
        <v>16</v>
      </c>
    </row>
    <row r="6" spans="1:12">
      <c r="A6" s="178"/>
      <c r="B6" s="302"/>
      <c r="C6" s="302"/>
      <c r="D6" s="302"/>
      <c r="E6" s="302"/>
      <c r="F6" s="302"/>
      <c r="G6" s="302"/>
      <c r="H6" s="331" t="e">
        <f>G6/'IF 01.00'!$C$5</f>
        <v>#DIV/0!</v>
      </c>
      <c r="I6" s="303"/>
      <c r="J6" s="303"/>
      <c r="K6" s="303"/>
      <c r="L6" s="303"/>
    </row>
    <row r="7" spans="1:12">
      <c r="A7" s="178"/>
      <c r="B7" s="302"/>
      <c r="C7" s="302"/>
      <c r="D7" s="302"/>
      <c r="E7" s="302"/>
      <c r="F7" s="302"/>
      <c r="G7" s="302"/>
      <c r="H7" s="331" t="e">
        <f>G7/'IF 01.00'!$C$5</f>
        <v>#DIV/0!</v>
      </c>
      <c r="I7" s="303"/>
      <c r="J7" s="303"/>
      <c r="K7" s="303"/>
      <c r="L7" s="303"/>
    </row>
    <row r="8" spans="1:12">
      <c r="A8" s="178"/>
      <c r="B8" s="302"/>
      <c r="C8" s="302"/>
      <c r="D8" s="302"/>
      <c r="E8" s="302"/>
      <c r="F8" s="302"/>
      <c r="G8" s="302"/>
      <c r="H8" s="331" t="e">
        <f>G8/'IF 01.00'!$C$5</f>
        <v>#DIV/0!</v>
      </c>
      <c r="I8" s="303"/>
      <c r="J8" s="303"/>
      <c r="K8" s="303"/>
      <c r="L8" s="303"/>
    </row>
    <row r="9" spans="1:12">
      <c r="B9" s="302"/>
      <c r="C9" s="302"/>
      <c r="D9" s="302"/>
      <c r="E9" s="302"/>
      <c r="F9" s="302"/>
      <c r="G9" s="302"/>
      <c r="H9" s="331" t="e">
        <f>G9/'IF 01.00'!$C$5</f>
        <v>#DIV/0!</v>
      </c>
      <c r="I9" s="303"/>
      <c r="J9" s="303"/>
      <c r="K9" s="303"/>
      <c r="L9" s="303"/>
    </row>
    <row r="10" spans="1:12">
      <c r="B10" s="302"/>
      <c r="C10" s="302"/>
      <c r="D10" s="302"/>
      <c r="E10" s="302"/>
      <c r="F10" s="302"/>
      <c r="G10" s="302"/>
      <c r="H10" s="331" t="e">
        <f>G10/'IF 01.00'!$C$5</f>
        <v>#DIV/0!</v>
      </c>
      <c r="I10" s="303"/>
      <c r="J10" s="303"/>
      <c r="K10" s="303"/>
      <c r="L10" s="303"/>
    </row>
    <row r="11" spans="1:12">
      <c r="B11" s="302"/>
      <c r="C11" s="302"/>
      <c r="D11" s="302"/>
      <c r="E11" s="302"/>
      <c r="F11" s="302"/>
      <c r="G11" s="302"/>
      <c r="H11" s="331" t="e">
        <f>G11/'IF 01.00'!$C$5</f>
        <v>#DIV/0!</v>
      </c>
      <c r="I11" s="303"/>
      <c r="J11" s="303"/>
      <c r="K11" s="303"/>
      <c r="L11" s="303"/>
    </row>
    <row r="12" spans="1:12">
      <c r="B12" s="302"/>
      <c r="C12" s="302"/>
      <c r="D12" s="302"/>
      <c r="E12" s="302"/>
      <c r="F12" s="302"/>
      <c r="G12" s="302"/>
      <c r="H12" s="331" t="e">
        <f>G12/'IF 01.00'!$C$5</f>
        <v>#DIV/0!</v>
      </c>
      <c r="I12" s="303"/>
      <c r="J12" s="303"/>
      <c r="K12" s="303"/>
      <c r="L12" s="303"/>
    </row>
    <row r="13" spans="1:12">
      <c r="B13" s="302"/>
      <c r="C13" s="302"/>
      <c r="D13" s="302"/>
      <c r="E13" s="302"/>
      <c r="F13" s="302"/>
      <c r="G13" s="302"/>
      <c r="H13" s="331" t="e">
        <f>G13/'IF 01.00'!$C$5</f>
        <v>#DIV/0!</v>
      </c>
      <c r="I13" s="303"/>
      <c r="J13" s="303"/>
      <c r="K13" s="303"/>
      <c r="L13" s="303"/>
    </row>
    <row r="14" spans="1:12">
      <c r="B14" s="302"/>
      <c r="C14" s="302"/>
      <c r="D14" s="302"/>
      <c r="E14" s="302"/>
      <c r="F14" s="302"/>
      <c r="G14" s="302"/>
      <c r="H14" s="331" t="e">
        <f>G14/'IF 01.00'!$C$5</f>
        <v>#DIV/0!</v>
      </c>
      <c r="I14" s="303"/>
      <c r="J14" s="303"/>
      <c r="K14" s="303"/>
      <c r="L14" s="303"/>
    </row>
    <row r="15" spans="1:12">
      <c r="B15" s="302"/>
      <c r="C15" s="302"/>
      <c r="D15" s="302"/>
      <c r="E15" s="302"/>
      <c r="F15" s="302"/>
      <c r="G15" s="302"/>
      <c r="H15" s="331" t="e">
        <f>G15/'IF 01.00'!$C$5</f>
        <v>#DIV/0!</v>
      </c>
      <c r="I15" s="303"/>
      <c r="J15" s="303"/>
      <c r="K15" s="303"/>
      <c r="L15" s="303"/>
    </row>
    <row r="16" spans="1:12">
      <c r="B16" s="302"/>
      <c r="C16" s="302"/>
      <c r="D16" s="302"/>
      <c r="E16" s="302"/>
      <c r="F16" s="302"/>
      <c r="G16" s="302"/>
      <c r="H16" s="331" t="e">
        <f>G16/'IF 01.00'!$C$5</f>
        <v>#DIV/0!</v>
      </c>
      <c r="I16" s="303"/>
      <c r="J16" s="303"/>
      <c r="K16" s="303"/>
      <c r="L16" s="303"/>
    </row>
    <row r="17" spans="2:12">
      <c r="B17" s="302"/>
      <c r="C17" s="302"/>
      <c r="D17" s="302"/>
      <c r="E17" s="302"/>
      <c r="F17" s="302"/>
      <c r="G17" s="302"/>
      <c r="H17" s="331" t="e">
        <f>G17/'IF 01.00'!$C$5</f>
        <v>#DIV/0!</v>
      </c>
      <c r="I17" s="303"/>
      <c r="J17" s="303"/>
      <c r="K17" s="303"/>
      <c r="L17" s="303"/>
    </row>
    <row r="18" spans="2:12">
      <c r="B18" s="302"/>
      <c r="C18" s="302"/>
      <c r="D18" s="302"/>
      <c r="E18" s="302"/>
      <c r="F18" s="302"/>
      <c r="G18" s="302"/>
      <c r="H18" s="331" t="e">
        <f>G18/'IF 01.00'!$C$5</f>
        <v>#DIV/0!</v>
      </c>
      <c r="I18" s="303"/>
      <c r="J18" s="303"/>
      <c r="K18" s="303"/>
      <c r="L18" s="303"/>
    </row>
    <row r="19" spans="2:12">
      <c r="B19" s="302"/>
      <c r="C19" s="302"/>
      <c r="D19" s="302"/>
      <c r="E19" s="302"/>
      <c r="F19" s="302"/>
      <c r="G19" s="302"/>
      <c r="H19" s="331" t="e">
        <f>G19/'IF 01.00'!$C$5</f>
        <v>#DIV/0!</v>
      </c>
      <c r="I19" s="303"/>
      <c r="J19" s="303"/>
      <c r="K19" s="303"/>
      <c r="L19" s="303"/>
    </row>
    <row r="20" spans="2:12">
      <c r="B20" s="302"/>
      <c r="C20" s="302"/>
      <c r="D20" s="302"/>
      <c r="E20" s="302"/>
      <c r="F20" s="302"/>
      <c r="G20" s="302"/>
      <c r="H20" s="331" t="e">
        <f>G20/'IF 01.00'!$C$5</f>
        <v>#DIV/0!</v>
      </c>
      <c r="I20" s="303"/>
      <c r="J20" s="303"/>
      <c r="K20" s="303"/>
      <c r="L20" s="303"/>
    </row>
    <row r="21" spans="2:12">
      <c r="B21" s="302"/>
      <c r="C21" s="302"/>
      <c r="D21" s="302"/>
      <c r="E21" s="302"/>
      <c r="F21" s="302"/>
      <c r="G21" s="302"/>
      <c r="H21" s="331" t="e">
        <f>G21/'IF 01.00'!$C$5</f>
        <v>#DIV/0!</v>
      </c>
      <c r="I21" s="303"/>
      <c r="J21" s="303"/>
      <c r="K21" s="303"/>
      <c r="L21" s="303"/>
    </row>
    <row r="22" spans="2:12">
      <c r="B22" s="302"/>
      <c r="C22" s="302"/>
      <c r="D22" s="302"/>
      <c r="E22" s="302"/>
      <c r="F22" s="302"/>
      <c r="G22" s="302"/>
      <c r="H22" s="331" t="e">
        <f>G22/'IF 01.00'!$C$5</f>
        <v>#DIV/0!</v>
      </c>
      <c r="I22" s="303"/>
      <c r="J22" s="303"/>
      <c r="K22" s="303"/>
      <c r="L22" s="303"/>
    </row>
    <row r="23" spans="2:12">
      <c r="B23" s="302"/>
      <c r="C23" s="302"/>
      <c r="D23" s="302"/>
      <c r="E23" s="302"/>
      <c r="F23" s="302"/>
      <c r="G23" s="302"/>
      <c r="H23" s="331" t="e">
        <f>G23/'IF 01.00'!$C$5</f>
        <v>#DIV/0!</v>
      </c>
      <c r="I23" s="303"/>
      <c r="J23" s="303"/>
      <c r="K23" s="303"/>
      <c r="L23" s="303"/>
    </row>
    <row r="24" spans="2:12">
      <c r="B24" s="302"/>
      <c r="C24" s="302"/>
      <c r="D24" s="302"/>
      <c r="E24" s="302"/>
      <c r="F24" s="302"/>
      <c r="G24" s="302"/>
      <c r="H24" s="331" t="e">
        <f>G24/'IF 01.00'!$C$5</f>
        <v>#DIV/0!</v>
      </c>
      <c r="I24" s="303"/>
      <c r="J24" s="303"/>
      <c r="K24" s="303"/>
      <c r="L24" s="303"/>
    </row>
    <row r="25" spans="2:12">
      <c r="B25" s="302"/>
      <c r="C25" s="302"/>
      <c r="D25" s="302"/>
      <c r="E25" s="302"/>
      <c r="F25" s="302"/>
      <c r="G25" s="302"/>
      <c r="H25" s="331" t="e">
        <f>G25/'IF 01.00'!$C$5</f>
        <v>#DIV/0!</v>
      </c>
      <c r="I25" s="303"/>
      <c r="J25" s="303"/>
      <c r="K25" s="303"/>
      <c r="L25" s="303"/>
    </row>
    <row r="26" spans="2:12">
      <c r="B26" s="302"/>
      <c r="C26" s="302"/>
      <c r="D26" s="302"/>
      <c r="E26" s="302"/>
      <c r="F26" s="302"/>
      <c r="G26" s="302"/>
      <c r="H26" s="331" t="e">
        <f>G26/'IF 01.00'!$C$5</f>
        <v>#DIV/0!</v>
      </c>
      <c r="I26" s="303"/>
      <c r="J26" s="303"/>
      <c r="K26" s="303"/>
      <c r="L26" s="303"/>
    </row>
    <row r="27" spans="2:12">
      <c r="B27" s="302"/>
      <c r="C27" s="302"/>
      <c r="D27" s="302"/>
      <c r="E27" s="302"/>
      <c r="F27" s="302"/>
      <c r="G27" s="302"/>
      <c r="H27" s="331" t="e">
        <f>G27/'IF 01.00'!$C$5</f>
        <v>#DIV/0!</v>
      </c>
      <c r="I27" s="303"/>
      <c r="J27" s="303"/>
      <c r="K27" s="303"/>
      <c r="L27" s="303"/>
    </row>
    <row r="28" spans="2:12">
      <c r="B28" s="302"/>
      <c r="C28" s="302"/>
      <c r="D28" s="302"/>
      <c r="E28" s="302"/>
      <c r="F28" s="302"/>
      <c r="G28" s="302"/>
      <c r="H28" s="331" t="e">
        <f>G28/'IF 01.00'!$C$5</f>
        <v>#DIV/0!</v>
      </c>
      <c r="I28" s="303"/>
      <c r="J28" s="303"/>
      <c r="K28" s="303"/>
      <c r="L28" s="303"/>
    </row>
    <row r="29" spans="2:12">
      <c r="B29" s="302"/>
      <c r="C29" s="302"/>
      <c r="D29" s="302"/>
      <c r="E29" s="302"/>
      <c r="F29" s="302"/>
      <c r="G29" s="302"/>
      <c r="H29" s="331" t="e">
        <f>G29/'IF 01.00'!$C$5</f>
        <v>#DIV/0!</v>
      </c>
      <c r="I29" s="303"/>
      <c r="J29" s="303"/>
      <c r="K29" s="303"/>
      <c r="L29" s="303"/>
    </row>
    <row r="30" spans="2:12">
      <c r="B30" s="302"/>
      <c r="C30" s="302"/>
      <c r="D30" s="302"/>
      <c r="E30" s="302"/>
      <c r="F30" s="302"/>
      <c r="G30" s="302"/>
      <c r="H30" s="331" t="e">
        <f>G30/'IF 01.00'!$C$5</f>
        <v>#DIV/0!</v>
      </c>
      <c r="I30" s="303"/>
      <c r="J30" s="303"/>
      <c r="K30" s="303"/>
      <c r="L30" s="303"/>
    </row>
    <row r="31" spans="2:12">
      <c r="B31" s="302"/>
      <c r="C31" s="302"/>
      <c r="D31" s="302"/>
      <c r="E31" s="302"/>
      <c r="F31" s="302"/>
      <c r="G31" s="302"/>
      <c r="H31" s="331" t="e">
        <f>G31/'IF 01.00'!$C$5</f>
        <v>#DIV/0!</v>
      </c>
      <c r="I31" s="303"/>
      <c r="J31" s="303"/>
      <c r="K31" s="303"/>
      <c r="L31" s="303"/>
    </row>
    <row r="32" spans="2:12">
      <c r="B32" s="302"/>
      <c r="C32" s="302"/>
      <c r="D32" s="302"/>
      <c r="E32" s="302"/>
      <c r="F32" s="302"/>
      <c r="G32" s="302"/>
      <c r="H32" s="331" t="e">
        <f>G32/'IF 01.00'!$C$5</f>
        <v>#DIV/0!</v>
      </c>
      <c r="I32" s="303"/>
      <c r="J32" s="303"/>
      <c r="K32" s="303"/>
      <c r="L32" s="303"/>
    </row>
    <row r="33" spans="2:12">
      <c r="B33" s="302"/>
      <c r="C33" s="302"/>
      <c r="D33" s="302"/>
      <c r="E33" s="302"/>
      <c r="F33" s="302"/>
      <c r="G33" s="302"/>
      <c r="H33" s="331" t="e">
        <f>G33/'IF 01.00'!$C$5</f>
        <v>#DIV/0!</v>
      </c>
      <c r="I33" s="303"/>
      <c r="J33" s="303"/>
      <c r="K33" s="303"/>
      <c r="L33" s="303"/>
    </row>
  </sheetData>
  <sheetProtection password="CF66" sheet="1" objects="1" scenarios="1"/>
  <mergeCells count="3">
    <mergeCell ref="B1:E1"/>
    <mergeCell ref="B3:F3"/>
    <mergeCell ref="G3:L3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Info</vt:lpstr>
      <vt:lpstr>Index</vt:lpstr>
      <vt:lpstr>IF 01.00</vt:lpstr>
      <vt:lpstr>IF 02.00</vt:lpstr>
      <vt:lpstr>IF 03.00</vt:lpstr>
      <vt:lpstr>IF 04.00</vt:lpstr>
      <vt:lpstr>IF 05.00</vt:lpstr>
      <vt:lpstr>IF 06.00</vt:lpstr>
      <vt:lpstr>IF 07.00</vt:lpstr>
      <vt:lpstr>IF 08.00</vt:lpstr>
      <vt:lpstr>IF 09.00</vt:lpstr>
      <vt:lpstr>Sheet2</vt:lpstr>
      <vt:lpstr>'IF 07.00'!Print_Area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Hillary Neale</dc:creator>
  <cp:lastModifiedBy>Stavropoulou Melina</cp:lastModifiedBy>
  <dcterms:created xsi:type="dcterms:W3CDTF">2019-11-25T11:14:51Z</dcterms:created>
  <dcterms:modified xsi:type="dcterms:W3CDTF">2024-01-23T11:57:16Z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